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Roaming\VNPT Plugin\Files\FileTemp\"/>
    </mc:Choice>
  </mc:AlternateContent>
  <bookViews>
    <workbookView xWindow="-110" yWindow="-110" windowWidth="19420" windowHeight="10300" activeTab="2"/>
  </bookViews>
  <sheets>
    <sheet name="bieu 2a" sheetId="2" r:id="rId1"/>
    <sheet name="bieu 3" sheetId="3" r:id="rId2"/>
    <sheet name="bieu 4" sheetId="1" r:id="rId3"/>
    <sheet name="bieu 5" sheetId="4" r:id="rId4"/>
    <sheet name="bieu 6" sheetId="5" r:id="rId5"/>
  </sheets>
  <definedNames>
    <definedName name="_xlnm._FilterDatabase" localSheetId="2" hidden="1">'bieu 4'!$A$14:$M$66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" l="1"/>
  <c r="H61" i="5" l="1"/>
  <c r="G61" i="5"/>
  <c r="F61" i="5"/>
  <c r="E61" i="5"/>
  <c r="D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61" i="5" s="1"/>
  <c r="C64" i="5" s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1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6" i="1"/>
  <c r="L17" i="1"/>
  <c r="L18" i="1"/>
  <c r="L19" i="1"/>
  <c r="L20" i="1"/>
  <c r="L15" i="1"/>
  <c r="L14" i="1"/>
  <c r="L12" i="1"/>
  <c r="L13" i="1"/>
  <c r="L11" i="1"/>
  <c r="D10" i="1" l="1"/>
  <c r="E10" i="1"/>
  <c r="F10" i="1"/>
  <c r="G10" i="1"/>
  <c r="I10" i="1"/>
  <c r="J10" i="1"/>
  <c r="K10" i="1"/>
  <c r="C10" i="1"/>
  <c r="L10" i="1" l="1"/>
  <c r="D24" i="3"/>
  <c r="D31" i="3"/>
  <c r="D20" i="3"/>
  <c r="D16" i="3"/>
  <c r="D14" i="3"/>
  <c r="D13" i="3"/>
  <c r="D12" i="3"/>
  <c r="D29" i="3"/>
  <c r="D28" i="3"/>
  <c r="D27" i="3"/>
  <c r="D21" i="3"/>
  <c r="D10" i="3"/>
  <c r="D32" i="3"/>
  <c r="D30" i="3"/>
  <c r="D26" i="3"/>
  <c r="D23" i="3"/>
  <c r="D22" i="3"/>
  <c r="D17" i="3"/>
  <c r="D11" i="3"/>
  <c r="D9" i="3"/>
  <c r="D19" i="3"/>
  <c r="D18" i="3"/>
  <c r="D15" i="3"/>
  <c r="D35" i="3"/>
  <c r="D7" i="3"/>
  <c r="D36" i="3"/>
  <c r="D34" i="3"/>
  <c r="D33" i="3"/>
  <c r="D8" i="3" l="1"/>
  <c r="D25" i="3"/>
  <c r="A2" i="1" l="1"/>
  <c r="A2" i="4" s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67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11" i="1"/>
  <c r="H10" i="1" l="1"/>
  <c r="XEH14" i="1" l="1"/>
</calcChain>
</file>

<file path=xl/sharedStrings.xml><?xml version="1.0" encoding="utf-8"?>
<sst xmlns="http://schemas.openxmlformats.org/spreadsheetml/2006/main" count="502" uniqueCount="294">
  <si>
    <t>TT</t>
  </si>
  <si>
    <t>Đơn vị</t>
  </si>
  <si>
    <t>Tổng diện tích tự nhiên</t>
  </si>
  <si>
    <t>Tổng diện tích có rừng</t>
  </si>
  <si>
    <t>Rừng tự nhiên</t>
  </si>
  <si>
    <t>Rừng trồng</t>
  </si>
  <si>
    <t>Phân loại theo mục đích sử dụng</t>
  </si>
  <si>
    <t xml:space="preserve">Tỷ lệ che phủ rừng </t>
  </si>
  <si>
    <t>Diện tích rừng trồng đã thành rừng</t>
  </si>
  <si>
    <t>Diện tích rừng trồng chưa thành rừng</t>
  </si>
  <si>
    <t>Tổng cộng</t>
  </si>
  <si>
    <t>Đặc dụng</t>
  </si>
  <si>
    <t>Phòng hộ</t>
  </si>
  <si>
    <t>Sản xuất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</si>
  <si>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</si>
  <si>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</si>
  <si>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</si>
  <si>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</si>
  <si>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</si>
  <si>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</si>
  <si>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</si>
  <si>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</si>
  <si>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</si>
  <si>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</si>
  <si>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</si>
  <si>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</si>
  <si>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Xã Sơn Tây</t>
  </si>
  <si>
    <t>xã Sơn Tây Hạ</t>
  </si>
  <si>
    <t>Xã Sơn Tây Thượng</t>
  </si>
  <si>
    <t>Xã Sơn Hạ</t>
  </si>
  <si>
    <t>Xã Sơn Kỳ</t>
  </si>
  <si>
    <t>Xã Sơn Linh</t>
  </si>
  <si>
    <t>Xã Sơn Thủy</t>
  </si>
  <si>
    <t>Xã Sơn Hà</t>
  </si>
  <si>
    <t>Xã Đình Cương</t>
  </si>
  <si>
    <t>Xã Nghĩa Hành</t>
  </si>
  <si>
    <t>Xã Phước Giang</t>
  </si>
  <si>
    <t>Xã Thiện Tín</t>
  </si>
  <si>
    <t>Xã Mộ Đức</t>
  </si>
  <si>
    <t>Xã Lân Phong</t>
  </si>
  <si>
    <t>Xã Long Phụng</t>
  </si>
  <si>
    <t>Xã Trường Giang</t>
  </si>
  <si>
    <t>Xã Sơn Tịnh</t>
  </si>
  <si>
    <t>Xã Ba Gia</t>
  </si>
  <si>
    <t>Xã Thọ Phong</t>
  </si>
  <si>
    <t>Phường Nghĩa Lộ</t>
  </si>
  <si>
    <t>Phường Trương Quang Trọng</t>
  </si>
  <si>
    <t>Xã Tịnh Khê</t>
  </si>
  <si>
    <t>Phường Cẩm Thành</t>
  </si>
  <si>
    <t>Xã An Phú</t>
  </si>
  <si>
    <t>Xã Bình Sơn</t>
  </si>
  <si>
    <t>Xã Đông Sơn</t>
  </si>
  <si>
    <t>Xã Ba Dinh</t>
  </si>
  <si>
    <t>Xã Ba Động</t>
  </si>
  <si>
    <t>Xã Ba Tô</t>
  </si>
  <si>
    <t>Xã Ba Tơ</t>
  </si>
  <si>
    <t>Xã Ba Vì</t>
  </si>
  <si>
    <t>Xã Ba Vinh</t>
  </si>
  <si>
    <t>Xã Ba Xa</t>
  </si>
  <si>
    <t>Xã Đặng Thùy Trâm</t>
  </si>
  <si>
    <t>Xã Minh Long</t>
  </si>
  <si>
    <t>Xã Sơn Mai</t>
  </si>
  <si>
    <t>Phường Đức Phổ</t>
  </si>
  <si>
    <t>Phường Sa Huỳnh</t>
  </si>
  <si>
    <t>Phường Trà Câu</t>
  </si>
  <si>
    <t>Xã Khánh Cường</t>
  </si>
  <si>
    <t>Xã Nguyễn Nghiêm</t>
  </si>
  <si>
    <t>Xã Cà Đam</t>
  </si>
  <si>
    <t>Xã Đông Trà Bồng</t>
  </si>
  <si>
    <t>Xã Tây Trà Bồng</t>
  </si>
  <si>
    <t>Xã Tây Trà</t>
  </si>
  <si>
    <t>Xã Thanh Bồng</t>
  </si>
  <si>
    <t>Xã Trà Bồng</t>
  </si>
  <si>
    <t>xã Vệ Giang</t>
  </si>
  <si>
    <t>Xã Nghĩa Giang</t>
  </si>
  <si>
    <t>Xã Trà Giang</t>
  </si>
  <si>
    <t>Xã Tư Nghĩa</t>
  </si>
  <si>
    <t>Xã Bình Minh</t>
  </si>
  <si>
    <t>Xã Ngọc Linh</t>
  </si>
  <si>
    <t>Xã Xốp</t>
  </si>
  <si>
    <t>Xã Ngọk Réo</t>
  </si>
  <si>
    <t>Xã Kon Đào</t>
  </si>
  <si>
    <t>Xã Ngọk Tụ</t>
  </si>
  <si>
    <t>Xã Ia Tơi</t>
  </si>
  <si>
    <t>Xã Măng Đen</t>
  </si>
  <si>
    <t>Xã Kon Plông</t>
  </si>
  <si>
    <t>Xã Kon Braih</t>
  </si>
  <si>
    <t>Xã Sa Loong</t>
  </si>
  <si>
    <t>Xã Dục Nông</t>
  </si>
  <si>
    <t>Xã Mô Rai</t>
  </si>
  <si>
    <t>Xã Rờ Kơi</t>
  </si>
  <si>
    <t>Xã Sa Bình</t>
  </si>
  <si>
    <t>Xã Ya Ly</t>
  </si>
  <si>
    <t>Xã Ia Chim</t>
  </si>
  <si>
    <t>Xã Ngọk Bay</t>
  </si>
  <si>
    <t>Phường Kon Tum</t>
  </si>
  <si>
    <t>Phường ĐăK Bla</t>
  </si>
  <si>
    <t>Xã Măng Ri</t>
  </si>
  <si>
    <t>Xã Tu Mơ Rông</t>
  </si>
  <si>
    <t>TỔNG CỘNG</t>
  </si>
  <si>
    <t>Phân loại rừng</t>
  </si>
  <si>
    <t>Mã</t>
  </si>
  <si>
    <t>Diện tích đầu kỳ</t>
  </si>
  <si>
    <t>Diện tích thay đổi</t>
  </si>
  <si>
    <t>Diện tích cuối kỳ</t>
  </si>
  <si>
    <t>Ngoài quy hoạch</t>
  </si>
  <si>
    <t>Cộng</t>
  </si>
  <si>
    <t>Vườn quốc gia</t>
  </si>
  <si>
    <t>Khu dự trữ thiên nhiên</t>
  </si>
  <si>
    <t>Đầu nguồn</t>
  </si>
  <si>
    <t>Rừng bảo vệ nguồn nước</t>
  </si>
  <si>
    <t>Rừng chắn gió, chắn  cát</t>
  </si>
  <si>
    <t>Rừng chắn sóng, lấn biển</t>
  </si>
  <si>
    <t>TỔNG DIỆN TÍCH (gồm diện tích có rừng và rừng trồng chưa thành rừng)</t>
  </si>
  <si>
    <t>0000</t>
  </si>
  <si>
    <t>I</t>
  </si>
  <si>
    <t>RỪNG PHÂN THEO NGUỒN GỐC</t>
  </si>
  <si>
    <t>1100</t>
  </si>
  <si>
    <t>1</t>
  </si>
  <si>
    <t>1110</t>
  </si>
  <si>
    <t>- Rừng nguyên sinh</t>
  </si>
  <si>
    <t>1111</t>
  </si>
  <si>
    <t>- Rừng thứ sinh</t>
  </si>
  <si>
    <t>1112</t>
  </si>
  <si>
    <t>2</t>
  </si>
  <si>
    <t>1120</t>
  </si>
  <si>
    <t>- Trồng mới trên đất chưa có rừng</t>
  </si>
  <si>
    <t>1121</t>
  </si>
  <si>
    <t>- Trồng lại sau khi khai thác rừng trồng đã có</t>
  </si>
  <si>
    <t>1122</t>
  </si>
  <si>
    <t>- Tái sinh tự nhiên từ rừng trồng đã khai thác</t>
  </si>
  <si>
    <t>1123</t>
  </si>
  <si>
    <t>II</t>
  </si>
  <si>
    <t>RỪNG PHÂN THEO ĐIỀU KIỆN LẬP ĐỊA</t>
  </si>
  <si>
    <t>1200</t>
  </si>
  <si>
    <t>Rừng trên núi đất</t>
  </si>
  <si>
    <t>1210</t>
  </si>
  <si>
    <t>Rừng trên núi đá</t>
  </si>
  <si>
    <t>1220</t>
  </si>
  <si>
    <t>3</t>
  </si>
  <si>
    <t>Rừng trên đất ngập nước</t>
  </si>
  <si>
    <t>1230</t>
  </si>
  <si>
    <t>- Rừng ngập mặn</t>
  </si>
  <si>
    <t>1231</t>
  </si>
  <si>
    <t>- Rừng trên đất phèn</t>
  </si>
  <si>
    <t>1232</t>
  </si>
  <si>
    <t>- Rừng ngập nước ngọt</t>
  </si>
  <si>
    <t>1233</t>
  </si>
  <si>
    <t>4</t>
  </si>
  <si>
    <t>Rừng trên cát</t>
  </si>
  <si>
    <t>1240</t>
  </si>
  <si>
    <t>III</t>
  </si>
  <si>
    <t>RỪNG TỰ NHIÊN PHÂN THEO LOÀI CÂY</t>
  </si>
  <si>
    <t>1300</t>
  </si>
  <si>
    <t>Rừng gỗ tự nhiên</t>
  </si>
  <si>
    <t>1310</t>
  </si>
  <si>
    <t/>
  </si>
  <si>
    <t>- Rừng gỗ lá rộng thường xanh hoặc nửa rụng lá</t>
  </si>
  <si>
    <t>1311</t>
  </si>
  <si>
    <t>- Rừng gỗ lá rộng rụng lá</t>
  </si>
  <si>
    <t>1312</t>
  </si>
  <si>
    <t>- Rừng gỗ lá kim</t>
  </si>
  <si>
    <t>1313</t>
  </si>
  <si>
    <t>- Rừng gỗ hỗn giao lá rộng và lá kim</t>
  </si>
  <si>
    <t>1314</t>
  </si>
  <si>
    <t>Rừng tre nứa</t>
  </si>
  <si>
    <t>1320</t>
  </si>
  <si>
    <t>Rừng hỗn giao gỗ và tre nứa</t>
  </si>
  <si>
    <t>1330</t>
  </si>
  <si>
    <t>Rừng cau dừa</t>
  </si>
  <si>
    <t>1340</t>
  </si>
  <si>
    <t>B</t>
  </si>
  <si>
    <t>DIỆN TÍCH CHƯA THÀNH RỪNG</t>
  </si>
  <si>
    <t>2000</t>
  </si>
  <si>
    <t>Diện tích đã trồng chưa đạt tiêu chí thành rừng</t>
  </si>
  <si>
    <t>2010</t>
  </si>
  <si>
    <t>Diện tích khoanh nuôi tái sinh</t>
  </si>
  <si>
    <t>2020</t>
  </si>
  <si>
    <t>Diện tích khác</t>
  </si>
  <si>
    <t>2030</t>
  </si>
  <si>
    <t>Đơn vị tính: ha</t>
  </si>
  <si>
    <t>Tổng</t>
  </si>
  <si>
    <t>BQL Rừng ĐD</t>
  </si>
  <si>
    <t>BQL rừng PH</t>
  </si>
  <si>
    <t>Tổ chức kinh tế</t>
  </si>
  <si>
    <t>Tổ chức KH&amp;CN, ĐT, GD</t>
  </si>
  <si>
    <t>Hộ gia đình, cá nhân trong nước</t>
  </si>
  <si>
    <t>Cộng đồng dân cư</t>
  </si>
  <si>
    <t>Doanh nghiệp đầu tư nước ngoài</t>
  </si>
  <si>
    <t>UBND</t>
  </si>
  <si>
    <t>(13)</t>
  </si>
  <si>
    <t>Trồng rừng</t>
  </si>
  <si>
    <t>Rừng trồng đủ tiêu chí thành rừng</t>
  </si>
  <si>
    <t>Khoanh nuôi tái sinh đủ tiêu chí thành rừng</t>
  </si>
  <si>
    <t>Khai thác rừng</t>
  </si>
  <si>
    <t>Cháy rừng</t>
  </si>
  <si>
    <t>Phá rừng trái pháp luật, lấn chiếm rừng</t>
  </si>
  <si>
    <t>Chuyển mục đích sử dụng</t>
  </si>
  <si>
    <t xml:space="preserve">Thay đổi do sâu bệnh hại rừng, lốc xoáy, lũ lụt, sạt lở, băng tuyết </t>
  </si>
  <si>
    <t>Tỷ lệ che phủ rừng: %</t>
  </si>
  <si>
    <t>Diện tích: ha</t>
  </si>
  <si>
    <t>Lực lượng vũ trang (Công an)</t>
  </si>
  <si>
    <t>Lực lượng vũ trang(Quân đội)</t>
  </si>
  <si>
    <t>Nguyên nhân khác tăng diện tích rừng</t>
  </si>
  <si>
    <t>Cải tạo rừng tự nhiên</t>
  </si>
  <si>
    <t>Nguyên nhân khác giảm diện tích rừng</t>
  </si>
  <si>
    <t>Nguyên nhân khác không tăng không giảm diện tích rừng</t>
  </si>
  <si>
    <t>Đặc khu Lý Sơn</t>
  </si>
  <si>
    <t>Xã Bình Chương</t>
  </si>
  <si>
    <t>Xã Vạn Tường</t>
  </si>
  <si>
    <t>Xã Mỏ Cày</t>
  </si>
  <si>
    <t>Xã Đăk Tô</t>
  </si>
  <si>
    <t>Xã Đăk Plô</t>
  </si>
  <si>
    <t>Xã Đăk Pék</t>
  </si>
  <si>
    <t>Xã Đăk Môn</t>
  </si>
  <si>
    <t>Xã Đăk Long</t>
  </si>
  <si>
    <t>Xã Đăk Kôi</t>
  </si>
  <si>
    <t>Xã Đăk Rve</t>
  </si>
  <si>
    <t>Xã Măng Bút</t>
  </si>
  <si>
    <t>Xã Sa Thầy</t>
  </si>
  <si>
    <t>Xã Đăk Hà</t>
  </si>
  <si>
    <t>Xã Đăk Ui</t>
  </si>
  <si>
    <t>Xã Đăk Mar</t>
  </si>
  <si>
    <t>Xã Đăk Pxi</t>
  </si>
  <si>
    <t>Xã Ia Đal</t>
  </si>
  <si>
    <t>Xã Bờ Y</t>
  </si>
  <si>
    <t>Xã Đăk Rơ Wa</t>
  </si>
  <si>
    <t>Phường Đăk Cấm</t>
  </si>
  <si>
    <t>Xã Đăk Sao</t>
  </si>
  <si>
    <t>Xã Đăk Tờ Kan</t>
  </si>
  <si>
    <t>Biểu 01: DIỆN TÍCH RỪNG VÀ DIỆN TÍCH CHƯA THÀNH RỪNG PHÂN THEO MỤC ĐÍCH SỬ DỤNG</t>
  </si>
  <si>
    <t xml:space="preserve">Biểu 02: DIỆN TÍCH RỪNG VÀ DIỆN TÍCH CHƯA THÀNH RỪNG PHÂN THEO CHỦ QUẢN LÝ VÀ TỔ CHỨC QUẢN LÝ </t>
  </si>
  <si>
    <t xml:space="preserve">Biểu số 03: TỔNG HỢP TỶ LỆ CHE PHỦ RỪNG </t>
  </si>
  <si>
    <t xml:space="preserve">Biểu 04: TỔNG HỢP DIỄN BIẾN DIỆN TÍCH RỪNG VÀ DIỆN TÍCH CHƯA THÀNH RỪNG THEO CÁC NGUYÊN NHÂN </t>
  </si>
  <si>
    <t>DIỆN TÍCH RỪNG TRỒNG PHÂN THEO LOÀI CÂY VÀ CẤP TUỔI</t>
  </si>
  <si>
    <t>Loài cây</t>
  </si>
  <si>
    <t>Phân theo cấp tuổi</t>
  </si>
  <si>
    <t>Bạch đàn</t>
  </si>
  <si>
    <t>Bời lời đỏ (kháo vàng)</t>
  </si>
  <si>
    <t>Cao su</t>
  </si>
  <si>
    <t>Giỗi xanh</t>
  </si>
  <si>
    <t>Hong</t>
  </si>
  <si>
    <t>Lõi Thọ</t>
  </si>
  <si>
    <t>Mắc ca</t>
  </si>
  <si>
    <t>Mắc ca + Giỗi xanh</t>
  </si>
  <si>
    <t>Táo mèo</t>
  </si>
  <si>
    <t>Thông</t>
  </si>
  <si>
    <t>Thông ba lá</t>
  </si>
  <si>
    <t>Thanh trà</t>
  </si>
  <si>
    <t>Trắc</t>
  </si>
  <si>
    <t>Xoan</t>
  </si>
  <si>
    <t>Cau dừa</t>
  </si>
  <si>
    <t>Cóc</t>
  </si>
  <si>
    <t>Dầu Rái + Keo</t>
  </si>
  <si>
    <t>Dầu Rái + Lim xanh + Keo</t>
  </si>
  <si>
    <t>Dầu Rái</t>
  </si>
  <si>
    <t>Keo</t>
  </si>
  <si>
    <t>Keo lá tràm</t>
  </si>
  <si>
    <t xml:space="preserve">Keo lai </t>
  </si>
  <si>
    <t>Keo lai+lim xanh</t>
  </si>
  <si>
    <t>Keo Tai Tượng</t>
  </si>
  <si>
    <t>Keo tai tượng + Lim xanh</t>
  </si>
  <si>
    <t>Keo + Bạch đàn</t>
  </si>
  <si>
    <t>Keo+lim xanh</t>
  </si>
  <si>
    <t>Keo+sao đen</t>
  </si>
  <si>
    <t>Lát hoa + Lim xanh + Muồng đen</t>
  </si>
  <si>
    <t>Lát hoa + Lim xanh</t>
  </si>
  <si>
    <t>Lim xanh</t>
  </si>
  <si>
    <t>Lim xanh+keo</t>
  </si>
  <si>
    <t>Lim xanh+keo lai</t>
  </si>
  <si>
    <t>Lim xanh+ Sao đen</t>
  </si>
  <si>
    <t>Lim xanh+ Muồng đen</t>
  </si>
  <si>
    <t>Lim xanh+ muồng đen + Lát hoa</t>
  </si>
  <si>
    <t>Lim xanh+ Muồng đen + Sao đen</t>
  </si>
  <si>
    <t>Loài khác</t>
  </si>
  <si>
    <t>Muồng đen</t>
  </si>
  <si>
    <t>Muồng đen + Keo tai tượng</t>
  </si>
  <si>
    <t>Muồng đen + Lim xanh</t>
  </si>
  <si>
    <t>Phi lao</t>
  </si>
  <si>
    <t>Phi lao + Bạch đàn</t>
  </si>
  <si>
    <t>Phi lao+keo</t>
  </si>
  <si>
    <t>Phi lao+ loài khác</t>
  </si>
  <si>
    <t>Quế</t>
  </si>
  <si>
    <t>Sao đen</t>
  </si>
  <si>
    <t>Sao đen + Keo</t>
  </si>
  <si>
    <t>Sao đen + Lim xanh</t>
  </si>
  <si>
    <t>Sao đen+Lim xanh+Keo</t>
  </si>
  <si>
    <t>Sao đen + Muồng đen</t>
  </si>
  <si>
    <t>Sao xanh</t>
  </si>
  <si>
    <t>Sao xanh+keo</t>
  </si>
  <si>
    <t>Sao xanh+lim xanh</t>
  </si>
  <si>
    <t>Thông+keo</t>
  </si>
  <si>
    <t>(Kèm theo Quyết định số 1047/QĐ-UBND  ngày 31/3/2026 của Chủ tịch UBND tỉnh Quảng Ngãi)</t>
  </si>
  <si>
    <t xml:space="preserve">(Kèm theo Quyết định số 1047/QĐ-UBND  ngày 31/3/2026 của Chủ tịch UBND tỉnh Quảng Ngãi)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</si>
</sst>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(* #,##0.00_);_(* \(#,##0.00\);_(* &quot;-&quot;??_);_(@_)"/>
    <numFmt numFmtId="164" formatCode="&quot;&quot;#,##0.00"/>
    <numFmt numFmtId="165" formatCode="&quot;&quot;#,##0.0"/>
    <numFmt numFmtId="166" formatCode="&quot;&quot;#,##0"/>
    <numFmt numFmtId="167" formatCode="###0.00"/>
    <numFmt numFmtId="168" formatCode="0_);\(0\)"/>
    <numFmt numFmtId="169" formatCode="&quot;&quot;###0.0"/>
    <numFmt numFmtId="170" formatCode="&quot;&quot;###0.00"/>
    <numFmt numFmtId="171" formatCode="#,##0.0000000000000"/>
    <numFmt numFmtId="172" formatCode="#,##0.000000000000"/>
    <numFmt numFmtId="173" formatCode="#,##0.000000000"/>
    <numFmt numFmtId="174" formatCode="#,##0.0"/>
  </numFmts>
  <fonts count="36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i/>
      <sz val="10"/>
      <color rgb="FF00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FF0000"/>
      <name val="Times New Roman"/>
      <family val="1"/>
    </font>
    <font>
      <sz val="14"/>
      <color rgb="FFFF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b/>
      <i/>
      <sz val="8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i/>
      <sz val="11"/>
      <color rgb="FF000000"/>
      <name val="Times New Roman"/>
      <family val="1"/>
    </font>
    <font>
      <sz val="14"/>
      <name val="Arial"/>
      <family val="2"/>
    </font>
    <font>
      <b/>
      <sz val="12"/>
      <color rgb="FF222222"/>
      <name val="Times New Roman"/>
      <family val="1"/>
    </font>
    <font>
      <i/>
      <sz val="12"/>
      <color rgb="FF22222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38">
    <xf numFmtId="0" fontId="0" fillId="0" borderId="0" xfId="0"/>
    <xf numFmtId="4" fontId="0" fillId="0" borderId="0" xfId="0" applyNumberFormat="1"/>
    <xf numFmtId="0" fontId="4" fillId="0" borderId="0" xfId="0" applyFont="1"/>
    <xf numFmtId="0" fontId="7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170" fontId="19" fillId="0" borderId="1" xfId="0" applyNumberFormat="1" applyFont="1" applyBorder="1" applyAlignment="1">
      <alignment horizontal="center" vertical="center"/>
    </xf>
    <xf numFmtId="0" fontId="19" fillId="0" borderId="0" xfId="0" applyFont="1"/>
    <xf numFmtId="0" fontId="9" fillId="0" borderId="0" xfId="0" applyFont="1"/>
    <xf numFmtId="0" fontId="21" fillId="0" borderId="0" xfId="0" applyFont="1"/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22" fillId="0" borderId="1" xfId="0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164" fontId="23" fillId="0" borderId="1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/>
    </xf>
    <xf numFmtId="164" fontId="25" fillId="0" borderId="1" xfId="0" applyNumberFormat="1" applyFont="1" applyBorder="1" applyAlignment="1">
      <alignment horizontal="right" vertical="center"/>
    </xf>
    <xf numFmtId="164" fontId="24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4" fontId="29" fillId="0" borderId="6" xfId="0" applyNumberFormat="1" applyFont="1" applyBorder="1" applyAlignment="1">
      <alignment horizontal="center" vertical="center"/>
    </xf>
    <xf numFmtId="166" fontId="28" fillId="0" borderId="6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left" vertical="center" wrapText="1"/>
    </xf>
    <xf numFmtId="165" fontId="28" fillId="0" borderId="6" xfId="0" applyNumberFormat="1" applyFont="1" applyBorder="1" applyAlignment="1">
      <alignment horizontal="right" vertical="center"/>
    </xf>
    <xf numFmtId="164" fontId="28" fillId="0" borderId="6" xfId="0" applyNumberFormat="1" applyFont="1" applyBorder="1" applyAlignment="1">
      <alignment horizontal="right" vertical="center"/>
    </xf>
    <xf numFmtId="164" fontId="28" fillId="0" borderId="6" xfId="0" applyNumberFormat="1" applyFont="1" applyBorder="1"/>
    <xf numFmtId="0" fontId="28" fillId="0" borderId="6" xfId="0" applyFont="1" applyBorder="1" applyAlignment="1">
      <alignment wrapText="1"/>
    </xf>
    <xf numFmtId="0" fontId="28" fillId="0" borderId="6" xfId="0" applyFont="1" applyBorder="1"/>
    <xf numFmtId="43" fontId="28" fillId="0" borderId="6" xfId="1" applyFont="1" applyFill="1" applyBorder="1"/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4" fontId="30" fillId="0" borderId="1" xfId="0" applyNumberFormat="1" applyFont="1" applyBorder="1" applyAlignment="1">
      <alignment vertical="center" wrapText="1"/>
    </xf>
    <xf numFmtId="4" fontId="30" fillId="0" borderId="9" xfId="0" applyNumberFormat="1" applyFont="1" applyBorder="1" applyAlignment="1">
      <alignment vertical="center" wrapText="1"/>
    </xf>
    <xf numFmtId="167" fontId="30" fillId="0" borderId="9" xfId="0" applyNumberFormat="1" applyFont="1" applyBorder="1" applyAlignment="1">
      <alignment vertical="center" wrapText="1"/>
    </xf>
    <xf numFmtId="0" fontId="30" fillId="0" borderId="1" xfId="0" applyFont="1" applyBorder="1" applyAlignment="1">
      <alignment vertical="center"/>
    </xf>
    <xf numFmtId="0" fontId="30" fillId="0" borderId="6" xfId="0" applyFont="1" applyBorder="1" applyAlignment="1">
      <alignment horizontal="left" vertical="center" wrapText="1"/>
    </xf>
    <xf numFmtId="4" fontId="30" fillId="0" borderId="6" xfId="0" applyNumberFormat="1" applyFont="1" applyBorder="1" applyAlignment="1">
      <alignment vertical="center" wrapText="1"/>
    </xf>
    <xf numFmtId="0" fontId="30" fillId="0" borderId="6" xfId="0" applyFont="1" applyBorder="1" applyAlignment="1">
      <alignment wrapText="1"/>
    </xf>
    <xf numFmtId="4" fontId="30" fillId="0" borderId="6" xfId="0" applyNumberFormat="1" applyFont="1" applyBorder="1"/>
    <xf numFmtId="0" fontId="30" fillId="0" borderId="7" xfId="0" applyFont="1" applyBorder="1" applyAlignment="1">
      <alignment horizontal="left" vertical="center" wrapText="1"/>
    </xf>
    <xf numFmtId="4" fontId="30" fillId="0" borderId="7" xfId="0" applyNumberFormat="1" applyFont="1" applyBorder="1" applyAlignment="1">
      <alignment vertical="center" wrapText="1"/>
    </xf>
    <xf numFmtId="4" fontId="30" fillId="0" borderId="12" xfId="0" applyNumberFormat="1" applyFont="1" applyBorder="1" applyAlignment="1">
      <alignment vertical="center" wrapText="1"/>
    </xf>
    <xf numFmtId="0" fontId="30" fillId="0" borderId="6" xfId="0" applyFont="1" applyBorder="1"/>
    <xf numFmtId="167" fontId="30" fillId="0" borderId="12" xfId="0" applyNumberFormat="1" applyFont="1" applyBorder="1" applyAlignment="1">
      <alignment vertical="center" wrapText="1"/>
    </xf>
    <xf numFmtId="167" fontId="30" fillId="0" borderId="6" xfId="0" applyNumberFormat="1" applyFont="1" applyBorder="1"/>
    <xf numFmtId="4" fontId="6" fillId="0" borderId="0" xfId="0" applyNumberFormat="1" applyFont="1"/>
    <xf numFmtId="0" fontId="18" fillId="0" borderId="0" xfId="0" applyFont="1" applyAlignment="1">
      <alignment horizontal="center"/>
    </xf>
    <xf numFmtId="164" fontId="12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170" fontId="20" fillId="0" borderId="1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right" vertical="center"/>
    </xf>
    <xf numFmtId="164" fontId="19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170" fontId="18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" fontId="17" fillId="0" borderId="0" xfId="0" applyNumberFormat="1" applyFont="1"/>
    <xf numFmtId="166" fontId="30" fillId="0" borderId="6" xfId="0" applyNumberFormat="1" applyFont="1" applyBorder="1" applyAlignment="1">
      <alignment horizontal="center" vertical="center"/>
    </xf>
    <xf numFmtId="165" fontId="30" fillId="0" borderId="6" xfId="0" applyNumberFormat="1" applyFont="1" applyBorder="1" applyAlignment="1">
      <alignment horizontal="left" vertical="center" wrapText="1"/>
    </xf>
    <xf numFmtId="164" fontId="30" fillId="0" borderId="6" xfId="0" applyNumberFormat="1" applyFont="1" applyBorder="1" applyAlignment="1">
      <alignment horizontal="right" vertical="center"/>
    </xf>
    <xf numFmtId="0" fontId="32" fillId="0" borderId="0" xfId="0" applyFont="1"/>
    <xf numFmtId="0" fontId="18" fillId="0" borderId="0" xfId="0" applyFont="1"/>
    <xf numFmtId="4" fontId="13" fillId="0" borderId="0" xfId="0" applyNumberFormat="1" applyFont="1"/>
    <xf numFmtId="165" fontId="19" fillId="0" borderId="1" xfId="0" applyNumberFormat="1" applyFont="1" applyBorder="1" applyAlignment="1">
      <alignment horizontal="right" vertical="center"/>
    </xf>
    <xf numFmtId="165" fontId="20" fillId="0" borderId="1" xfId="0" applyNumberFormat="1" applyFont="1" applyBorder="1" applyAlignment="1">
      <alignment horizontal="right" vertical="center"/>
    </xf>
    <xf numFmtId="172" fontId="9" fillId="0" borderId="0" xfId="0" applyNumberFormat="1" applyFont="1"/>
    <xf numFmtId="173" fontId="9" fillId="0" borderId="0" xfId="0" applyNumberFormat="1" applyFont="1"/>
    <xf numFmtId="174" fontId="14" fillId="0" borderId="0" xfId="0" applyNumberFormat="1" applyFont="1"/>
    <xf numFmtId="172" fontId="14" fillId="0" borderId="0" xfId="0" applyNumberFormat="1" applyFont="1"/>
    <xf numFmtId="171" fontId="9" fillId="0" borderId="0" xfId="0" applyNumberFormat="1" applyFont="1"/>
    <xf numFmtId="164" fontId="12" fillId="0" borderId="9" xfId="0" applyNumberFormat="1" applyFont="1" applyBorder="1" applyAlignment="1">
      <alignment horizontal="right" vertical="center"/>
    </xf>
    <xf numFmtId="165" fontId="20" fillId="0" borderId="9" xfId="0" applyNumberFormat="1" applyFont="1" applyBorder="1" applyAlignment="1">
      <alignment horizontal="right" vertical="center"/>
    </xf>
    <xf numFmtId="164" fontId="18" fillId="0" borderId="9" xfId="0" applyNumberFormat="1" applyFont="1" applyBorder="1" applyAlignment="1">
      <alignment horizontal="right" vertical="center"/>
    </xf>
    <xf numFmtId="164" fontId="20" fillId="0" borderId="9" xfId="0" applyNumberFormat="1" applyFont="1" applyBorder="1" applyAlignment="1">
      <alignment horizontal="right" vertical="center"/>
    </xf>
    <xf numFmtId="164" fontId="19" fillId="0" borderId="9" xfId="0" applyNumberFormat="1" applyFont="1" applyBorder="1" applyAlignment="1">
      <alignment horizontal="right" vertical="center"/>
    </xf>
    <xf numFmtId="0" fontId="19" fillId="0" borderId="6" xfId="0" applyFont="1" applyBorder="1"/>
    <xf numFmtId="174" fontId="0" fillId="0" borderId="0" xfId="0" applyNumberFormat="1"/>
    <xf numFmtId="0" fontId="18" fillId="0" borderId="6" xfId="0" applyFont="1" applyBorder="1"/>
    <xf numFmtId="0" fontId="20" fillId="0" borderId="6" xfId="0" applyFont="1" applyBorder="1"/>
    <xf numFmtId="0" fontId="3" fillId="0" borderId="0" xfId="2" applyFont="1"/>
    <xf numFmtId="0" fontId="35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horizontal="center"/>
    </xf>
    <xf numFmtId="0" fontId="3" fillId="0" borderId="14" xfId="2" applyFont="1" applyBorder="1"/>
    <xf numFmtId="43" fontId="3" fillId="0" borderId="14" xfId="3" applyFont="1" applyBorder="1"/>
    <xf numFmtId="0" fontId="3" fillId="0" borderId="6" xfId="2" applyFont="1" applyBorder="1"/>
    <xf numFmtId="43" fontId="3" fillId="0" borderId="6" xfId="3" applyFont="1" applyBorder="1"/>
    <xf numFmtId="43" fontId="3" fillId="0" borderId="6" xfId="2" applyNumberFormat="1" applyFont="1" applyBorder="1"/>
    <xf numFmtId="43" fontId="35" fillId="0" borderId="6" xfId="2" applyNumberFormat="1" applyFont="1" applyBorder="1"/>
    <xf numFmtId="0" fontId="35" fillId="0" borderId="0" xfId="2" applyFont="1"/>
    <xf numFmtId="0" fontId="3" fillId="0" borderId="0" xfId="2" applyFont="1" applyAlignment="1">
      <alignment horizontal="center"/>
    </xf>
    <xf numFmtId="43" fontId="3" fillId="0" borderId="0" xfId="3" applyFont="1"/>
    <xf numFmtId="43" fontId="3" fillId="0" borderId="0" xfId="2" applyNumberFormat="1" applyFont="1"/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 wrapText="1"/>
    </xf>
    <xf numFmtId="164" fontId="23" fillId="2" borderId="1" xfId="0" applyNumberFormat="1" applyFont="1" applyFill="1" applyBorder="1" applyAlignment="1">
      <alignment horizontal="right" vertical="center"/>
    </xf>
    <xf numFmtId="164" fontId="25" fillId="2" borderId="1" xfId="0" applyNumberFormat="1" applyFont="1" applyFill="1" applyBorder="1" applyAlignment="1">
      <alignment horizontal="right" vertical="center"/>
    </xf>
    <xf numFmtId="164" fontId="22" fillId="2" borderId="1" xfId="0" applyNumberFormat="1" applyFont="1" applyFill="1" applyBorder="1" applyAlignment="1">
      <alignment horizontal="right" vertical="center"/>
    </xf>
    <xf numFmtId="4" fontId="13" fillId="2" borderId="0" xfId="0" applyNumberFormat="1" applyFont="1" applyFill="1"/>
    <xf numFmtId="0" fontId="16" fillId="2" borderId="0" xfId="0" applyFont="1" applyFill="1"/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14" fillId="2" borderId="0" xfId="0" applyFont="1" applyFill="1"/>
    <xf numFmtId="0" fontId="15" fillId="2" borderId="0" xfId="0" applyFont="1" applyFill="1"/>
    <xf numFmtId="0" fontId="18" fillId="2" borderId="0" xfId="0" applyFont="1" applyFill="1" applyAlignment="1">
      <alignment horizontal="center" wrapText="1"/>
    </xf>
    <xf numFmtId="0" fontId="18" fillId="2" borderId="0" xfId="0" applyFont="1" applyFill="1" applyAlignment="1">
      <alignment wrapText="1"/>
    </xf>
    <xf numFmtId="0" fontId="18" fillId="2" borderId="0" xfId="0" applyFont="1" applyFill="1" applyAlignment="1">
      <alignment horizontal="right" wrapText="1"/>
    </xf>
    <xf numFmtId="0" fontId="18" fillId="2" borderId="0" xfId="0" applyFont="1" applyFill="1" applyAlignment="1">
      <alignment horizontal="righ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169" fontId="18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right" vertical="center" wrapText="1"/>
    </xf>
    <xf numFmtId="4" fontId="18" fillId="2" borderId="0" xfId="0" applyNumberFormat="1" applyFont="1" applyFill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69" fontId="19" fillId="2" borderId="1" xfId="0" applyNumberFormat="1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right" vertical="center" wrapText="1"/>
    </xf>
    <xf numFmtId="4" fontId="19" fillId="2" borderId="0" xfId="0" applyNumberFormat="1" applyFont="1" applyFill="1" applyAlignment="1">
      <alignment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left" vertical="center" wrapText="1"/>
    </xf>
    <xf numFmtId="164" fontId="18" fillId="2" borderId="1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left" vertical="center" wrapText="1"/>
    </xf>
    <xf numFmtId="4" fontId="30" fillId="2" borderId="6" xfId="0" applyNumberFormat="1" applyFont="1" applyFill="1" applyBorder="1" applyAlignment="1">
      <alignment vertical="center" wrapText="1"/>
    </xf>
    <xf numFmtId="164" fontId="28" fillId="2" borderId="6" xfId="0" applyNumberFormat="1" applyFont="1" applyFill="1" applyBorder="1" applyAlignment="1">
      <alignment horizontal="right" vertical="center"/>
    </xf>
    <xf numFmtId="4" fontId="30" fillId="2" borderId="1" xfId="0" applyNumberFormat="1" applyFont="1" applyFill="1" applyBorder="1" applyAlignment="1">
      <alignment vertical="center" wrapText="1"/>
    </xf>
    <xf numFmtId="4" fontId="0" fillId="2" borderId="0" xfId="0" applyNumberFormat="1" applyFill="1"/>
    <xf numFmtId="0" fontId="4" fillId="2" borderId="0" xfId="0" applyFont="1" applyFill="1"/>
    <xf numFmtId="4" fontId="30" fillId="2" borderId="6" xfId="0" applyNumberFormat="1" applyFont="1" applyFill="1" applyBorder="1"/>
    <xf numFmtId="0" fontId="30" fillId="2" borderId="1" xfId="0" applyFont="1" applyFill="1" applyBorder="1" applyAlignment="1">
      <alignment horizontal="left" vertical="center" wrapText="1"/>
    </xf>
    <xf numFmtId="4" fontId="30" fillId="2" borderId="9" xfId="0" applyNumberFormat="1" applyFont="1" applyFill="1" applyBorder="1" applyAlignment="1">
      <alignment vertical="center" wrapText="1"/>
    </xf>
    <xf numFmtId="0" fontId="30" fillId="2" borderId="6" xfId="0" applyFont="1" applyFill="1" applyBorder="1" applyAlignment="1">
      <alignment wrapText="1"/>
    </xf>
    <xf numFmtId="4" fontId="30" fillId="2" borderId="2" xfId="0" applyNumberFormat="1" applyFont="1" applyFill="1" applyBorder="1" applyAlignment="1">
      <alignment vertical="center" wrapText="1"/>
    </xf>
    <xf numFmtId="0" fontId="30" fillId="2" borderId="7" xfId="0" applyFont="1" applyFill="1" applyBorder="1" applyAlignment="1">
      <alignment horizontal="left" vertical="center" wrapText="1"/>
    </xf>
    <xf numFmtId="4" fontId="30" fillId="2" borderId="7" xfId="0" applyNumberFormat="1" applyFont="1" applyFill="1" applyBorder="1" applyAlignment="1">
      <alignment vertical="center" wrapText="1"/>
    </xf>
    <xf numFmtId="4" fontId="30" fillId="2" borderId="12" xfId="0" applyNumberFormat="1" applyFont="1" applyFill="1" applyBorder="1" applyAlignment="1">
      <alignment vertical="center" wrapText="1"/>
    </xf>
    <xf numFmtId="4" fontId="30" fillId="2" borderId="8" xfId="0" applyNumberFormat="1" applyFont="1" applyFill="1" applyBorder="1" applyAlignment="1">
      <alignment vertical="center" wrapText="1"/>
    </xf>
    <xf numFmtId="0" fontId="30" fillId="2" borderId="6" xfId="0" applyFont="1" applyFill="1" applyBorder="1"/>
    <xf numFmtId="0" fontId="13" fillId="0" borderId="0" xfId="0" applyFont="1" applyFill="1"/>
    <xf numFmtId="0" fontId="22" fillId="0" borderId="1" xfId="0" applyFont="1" applyFill="1" applyBorder="1" applyAlignment="1">
      <alignment horizontal="center" vertical="center" wrapText="1"/>
    </xf>
    <xf numFmtId="168" fontId="23" fillId="0" borderId="1" xfId="0" applyNumberFormat="1" applyFont="1" applyFill="1" applyBorder="1" applyAlignment="1">
      <alignment horizontal="center"/>
    </xf>
    <xf numFmtId="168" fontId="23" fillId="0" borderId="1" xfId="0" applyNumberFormat="1" applyFont="1" applyFill="1" applyBorder="1" applyAlignment="1">
      <alignment horizontal="center" wrapText="1"/>
    </xf>
    <xf numFmtId="0" fontId="14" fillId="0" borderId="0" xfId="0" applyFont="1" applyFill="1"/>
    <xf numFmtId="4" fontId="3" fillId="0" borderId="0" xfId="0" applyNumberFormat="1" applyFont="1" applyFill="1"/>
    <xf numFmtId="0" fontId="3" fillId="0" borderId="0" xfId="0" applyFont="1" applyFill="1"/>
    <xf numFmtId="0" fontId="31" fillId="0" borderId="7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8" fillId="0" borderId="6" xfId="0" applyFont="1" applyFill="1" applyBorder="1"/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170" fontId="12" fillId="0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right" vertical="center"/>
    </xf>
    <xf numFmtId="164" fontId="12" fillId="0" borderId="9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/>
    <xf numFmtId="0" fontId="22" fillId="0" borderId="2" xfId="0" applyFont="1" applyFill="1" applyBorder="1"/>
    <xf numFmtId="0" fontId="22" fillId="0" borderId="5" xfId="0" applyFont="1" applyFill="1" applyBorder="1"/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wrapText="1"/>
    </xf>
    <xf numFmtId="0" fontId="18" fillId="2" borderId="0" xfId="0" applyFont="1" applyFill="1" applyAlignment="1">
      <alignment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8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wrapText="1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0" fillId="0" borderId="4" xfId="0" applyFont="1" applyFill="1" applyBorder="1"/>
    <xf numFmtId="0" fontId="30" fillId="0" borderId="5" xfId="0" applyFont="1" applyFill="1" applyBorder="1"/>
    <xf numFmtId="0" fontId="29" fillId="0" borderId="1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wrapText="1"/>
    </xf>
    <xf numFmtId="0" fontId="30" fillId="0" borderId="5" xfId="0" applyFont="1" applyFill="1" applyBorder="1" applyAlignment="1">
      <alignment wrapTex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30" fillId="0" borderId="2" xfId="0" applyFont="1" applyFill="1" applyBorder="1"/>
    <xf numFmtId="0" fontId="30" fillId="0" borderId="3" xfId="0" applyFont="1" applyFill="1" applyBorder="1"/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/>
    <xf numFmtId="0" fontId="18" fillId="0" borderId="5" xfId="0" applyFont="1" applyFill="1" applyBorder="1"/>
    <xf numFmtId="0" fontId="9" fillId="0" borderId="0" xfId="0" applyFont="1" applyAlignment="1">
      <alignment horizontal="center"/>
    </xf>
    <xf numFmtId="0" fontId="14" fillId="0" borderId="0" xfId="0" applyFont="1"/>
    <xf numFmtId="0" fontId="12" fillId="0" borderId="1" xfId="0" applyFont="1" applyFill="1" applyBorder="1" applyAlignment="1">
      <alignment horizontal="center" vertical="center"/>
    </xf>
    <xf numFmtId="0" fontId="4" fillId="0" borderId="0" xfId="0" applyFont="1"/>
    <xf numFmtId="0" fontId="8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35" fillId="0" borderId="6" xfId="2" applyFont="1" applyBorder="1" applyAlignment="1">
      <alignment horizontal="center"/>
    </xf>
    <xf numFmtId="0" fontId="33" fillId="0" borderId="0" xfId="2" applyFont="1" applyAlignment="1">
      <alignment horizontal="center"/>
    </xf>
    <xf numFmtId="0" fontId="34" fillId="0" borderId="0" xfId="2" applyFont="1" applyAlignment="1">
      <alignment horizontal="center"/>
    </xf>
    <xf numFmtId="0" fontId="3" fillId="0" borderId="6" xfId="2" applyFont="1" applyBorder="1" applyAlignment="1">
      <alignment horizontal="center"/>
    </xf>
    <xf numFmtId="0" fontId="35" fillId="0" borderId="6" xfId="2" applyFont="1" applyBorder="1" applyAlignment="1">
      <alignment horizontal="center" vertical="center"/>
    </xf>
    <xf numFmtId="43" fontId="35" fillId="0" borderId="6" xfId="3" applyFont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view="pageBreakPreview" topLeftCell="C1" zoomScale="60" zoomScaleNormal="100" workbookViewId="0">
      <selection activeCell="N5" sqref="N5"/>
    </sheetView>
  </sheetViews>
  <sheetFormatPr defaultColWidth="8.75" defaultRowHeight="18" x14ac:dyDescent="0.4"/>
  <cols>
    <col min="1" max="1" width="2.1875" style="3" customWidth="1"/>
    <col min="2" max="2" width="20.625" style="18" customWidth="1"/>
    <col min="3" max="3" width="3" style="3" customWidth="1"/>
    <col min="4" max="5" width="5.8125" style="3" customWidth="1"/>
    <col min="6" max="9" width="5.8125" style="10" customWidth="1"/>
    <col min="10" max="16" width="5.8125" style="3" customWidth="1"/>
    <col min="17" max="17" width="6.4375" style="3" hidden="1" customWidth="1"/>
    <col min="18" max="16384" width="8.75" style="3"/>
  </cols>
  <sheetData>
    <row r="1" spans="1:17" ht="35.25" customHeight="1" x14ac:dyDescent="0.4">
      <c r="A1" s="184" t="s">
        <v>230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7" ht="21" customHeight="1" x14ac:dyDescent="0.4">
      <c r="A2" s="185" t="s">
        <v>293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17" ht="16.899999999999999" customHeight="1" x14ac:dyDescent="0.4">
      <c r="A3" s="4"/>
      <c r="B3" s="17"/>
      <c r="C3" s="4"/>
      <c r="D3" s="4"/>
      <c r="E3" s="4"/>
      <c r="F3" s="5"/>
      <c r="G3" s="5"/>
      <c r="H3" s="5"/>
      <c r="I3" s="5"/>
      <c r="J3" s="4"/>
      <c r="K3" s="4"/>
      <c r="L3" s="4"/>
      <c r="M3" s="186"/>
      <c r="N3" s="186"/>
      <c r="O3" s="186"/>
      <c r="P3" s="186"/>
    </row>
    <row r="4" spans="1:17" s="163" customFormat="1" ht="24.75" customHeight="1" x14ac:dyDescent="0.3">
      <c r="A4" s="187" t="s">
        <v>0</v>
      </c>
      <c r="B4" s="180" t="s">
        <v>100</v>
      </c>
      <c r="C4" s="180" t="s">
        <v>101</v>
      </c>
      <c r="D4" s="180" t="s">
        <v>102</v>
      </c>
      <c r="E4" s="180" t="s">
        <v>103</v>
      </c>
      <c r="F4" s="180" t="s">
        <v>104</v>
      </c>
      <c r="G4" s="189" t="s">
        <v>11</v>
      </c>
      <c r="H4" s="190"/>
      <c r="I4" s="190"/>
      <c r="J4" s="180" t="s">
        <v>12</v>
      </c>
      <c r="K4" s="181"/>
      <c r="L4" s="181"/>
      <c r="M4" s="181"/>
      <c r="N4" s="182"/>
      <c r="O4" s="180" t="s">
        <v>13</v>
      </c>
      <c r="P4" s="180" t="s">
        <v>105</v>
      </c>
    </row>
    <row r="5" spans="1:17" s="163" customFormat="1" ht="54.75" customHeight="1" x14ac:dyDescent="0.3">
      <c r="A5" s="183"/>
      <c r="B5" s="188"/>
      <c r="C5" s="183"/>
      <c r="D5" s="183"/>
      <c r="E5" s="183"/>
      <c r="F5" s="183"/>
      <c r="G5" s="164" t="s">
        <v>106</v>
      </c>
      <c r="H5" s="164" t="s">
        <v>107</v>
      </c>
      <c r="I5" s="164" t="s">
        <v>108</v>
      </c>
      <c r="J5" s="164" t="s">
        <v>106</v>
      </c>
      <c r="K5" s="164" t="s">
        <v>109</v>
      </c>
      <c r="L5" s="164" t="s">
        <v>110</v>
      </c>
      <c r="M5" s="164" t="s">
        <v>111</v>
      </c>
      <c r="N5" s="164" t="s">
        <v>112</v>
      </c>
      <c r="O5" s="183"/>
      <c r="P5" s="183"/>
    </row>
    <row r="6" spans="1:17" s="167" customFormat="1" ht="13" x14ac:dyDescent="0.3">
      <c r="A6" s="165">
        <v>-1</v>
      </c>
      <c r="B6" s="166">
        <v>-2</v>
      </c>
      <c r="C6" s="165">
        <v>-3</v>
      </c>
      <c r="D6" s="165">
        <v>-4</v>
      </c>
      <c r="E6" s="165">
        <v>-5</v>
      </c>
      <c r="F6" s="165">
        <v>-6</v>
      </c>
      <c r="G6" s="165">
        <v>-7</v>
      </c>
      <c r="H6" s="165">
        <v>-8</v>
      </c>
      <c r="I6" s="165"/>
      <c r="J6" s="165">
        <v>-13</v>
      </c>
      <c r="K6" s="165">
        <v>-14</v>
      </c>
      <c r="L6" s="165">
        <v>-15</v>
      </c>
      <c r="M6" s="165">
        <v>-17</v>
      </c>
      <c r="N6" s="165">
        <v>-18</v>
      </c>
      <c r="O6" s="165">
        <v>-19</v>
      </c>
      <c r="P6" s="165">
        <v>-20</v>
      </c>
    </row>
    <row r="7" spans="1:17" s="6" customFormat="1" ht="24" customHeight="1" x14ac:dyDescent="0.3">
      <c r="A7" s="19"/>
      <c r="B7" s="20" t="s">
        <v>113</v>
      </c>
      <c r="C7" s="21" t="s">
        <v>114</v>
      </c>
      <c r="D7" s="22">
        <v>966900.91</v>
      </c>
      <c r="E7" s="22">
        <v>1211.7399999999716</v>
      </c>
      <c r="F7" s="22">
        <v>968112.65</v>
      </c>
      <c r="G7" s="22">
        <v>90405.68</v>
      </c>
      <c r="H7" s="22">
        <v>53231.32</v>
      </c>
      <c r="I7" s="22">
        <v>37174.36</v>
      </c>
      <c r="J7" s="22">
        <v>275753.15000000002</v>
      </c>
      <c r="K7" s="22">
        <v>273646.12</v>
      </c>
      <c r="L7" s="22">
        <v>752.31</v>
      </c>
      <c r="M7" s="22">
        <v>1354.72</v>
      </c>
      <c r="N7" s="22">
        <v>0</v>
      </c>
      <c r="O7" s="22">
        <v>526734.85</v>
      </c>
      <c r="P7" s="22">
        <v>75218.97</v>
      </c>
      <c r="Q7" s="81"/>
    </row>
    <row r="8" spans="1:17" s="16" customFormat="1" ht="13.5" x14ac:dyDescent="0.35">
      <c r="A8" s="23" t="s">
        <v>115</v>
      </c>
      <c r="B8" s="24" t="s">
        <v>116</v>
      </c>
      <c r="C8" s="23" t="s">
        <v>117</v>
      </c>
      <c r="D8" s="32">
        <v>881641.7</v>
      </c>
      <c r="E8" s="32">
        <v>-770.06000000002803</v>
      </c>
      <c r="F8" s="32">
        <v>880871.64</v>
      </c>
      <c r="G8" s="32">
        <v>90069.549999999988</v>
      </c>
      <c r="H8" s="32">
        <v>52968.24</v>
      </c>
      <c r="I8" s="32">
        <v>37101.31</v>
      </c>
      <c r="J8" s="32">
        <v>266822.45</v>
      </c>
      <c r="K8" s="32">
        <v>264792.27999999997</v>
      </c>
      <c r="L8" s="32">
        <v>711</v>
      </c>
      <c r="M8" s="32">
        <v>1319.17</v>
      </c>
      <c r="N8" s="32">
        <v>0</v>
      </c>
      <c r="O8" s="22">
        <v>472478.03999999986</v>
      </c>
      <c r="P8" s="32">
        <v>51501.599999999999</v>
      </c>
      <c r="Q8" s="81"/>
    </row>
    <row r="9" spans="1:17" s="117" customFormat="1" ht="13" x14ac:dyDescent="0.3">
      <c r="A9" s="111" t="s">
        <v>118</v>
      </c>
      <c r="B9" s="112" t="s">
        <v>4</v>
      </c>
      <c r="C9" s="111" t="s">
        <v>119</v>
      </c>
      <c r="D9" s="113">
        <v>659059.23</v>
      </c>
      <c r="E9" s="113">
        <v>-42.12</v>
      </c>
      <c r="F9" s="114">
        <v>659017.11</v>
      </c>
      <c r="G9" s="113">
        <v>89802.61</v>
      </c>
      <c r="H9" s="113">
        <v>52791.519999999997</v>
      </c>
      <c r="I9" s="113">
        <v>37011.089999999997</v>
      </c>
      <c r="J9" s="113">
        <v>237744.61</v>
      </c>
      <c r="K9" s="113">
        <v>237656.11</v>
      </c>
      <c r="L9" s="113">
        <v>86.670000000000016</v>
      </c>
      <c r="M9" s="113">
        <v>1.83</v>
      </c>
      <c r="N9" s="113">
        <v>0</v>
      </c>
      <c r="O9" s="115">
        <v>330105.57</v>
      </c>
      <c r="P9" s="113">
        <v>1364.32</v>
      </c>
      <c r="Q9" s="116"/>
    </row>
    <row r="10" spans="1:17" s="7" customFormat="1" ht="13" x14ac:dyDescent="0.3">
      <c r="A10" s="28"/>
      <c r="B10" s="29" t="s">
        <v>120</v>
      </c>
      <c r="C10" s="30" t="s">
        <v>121</v>
      </c>
      <c r="D10" s="31">
        <v>18166.849999999999</v>
      </c>
      <c r="E10" s="31"/>
      <c r="F10" s="31">
        <v>18166.849999999999</v>
      </c>
      <c r="G10" s="31">
        <v>18166.849999999999</v>
      </c>
      <c r="H10" s="31">
        <v>18166.849999999999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22">
        <v>0</v>
      </c>
      <c r="P10" s="31">
        <v>0</v>
      </c>
      <c r="Q10" s="81"/>
    </row>
    <row r="11" spans="1:17" s="7" customFormat="1" ht="13" x14ac:dyDescent="0.3">
      <c r="A11" s="28"/>
      <c r="B11" s="29" t="s">
        <v>122</v>
      </c>
      <c r="C11" s="30" t="s">
        <v>123</v>
      </c>
      <c r="D11" s="31">
        <v>640892.38</v>
      </c>
      <c r="E11" s="31">
        <v>-42.12</v>
      </c>
      <c r="F11" s="31">
        <v>640850.26</v>
      </c>
      <c r="G11" s="31">
        <v>71635.759999999995</v>
      </c>
      <c r="H11" s="31">
        <v>34624.67</v>
      </c>
      <c r="I11" s="31">
        <v>37011.089999999997</v>
      </c>
      <c r="J11" s="31">
        <v>237744.61</v>
      </c>
      <c r="K11" s="31">
        <v>237656.11</v>
      </c>
      <c r="L11" s="31">
        <v>86.670000000000016</v>
      </c>
      <c r="M11" s="31">
        <v>1.83</v>
      </c>
      <c r="N11" s="31">
        <v>0</v>
      </c>
      <c r="O11" s="22">
        <v>330105.57</v>
      </c>
      <c r="P11" s="31">
        <v>1364.32</v>
      </c>
      <c r="Q11" s="81"/>
    </row>
    <row r="12" spans="1:17" s="117" customFormat="1" ht="13" x14ac:dyDescent="0.3">
      <c r="A12" s="111" t="s">
        <v>124</v>
      </c>
      <c r="B12" s="112" t="s">
        <v>5</v>
      </c>
      <c r="C12" s="111" t="s">
        <v>125</v>
      </c>
      <c r="D12" s="113">
        <v>222582.47</v>
      </c>
      <c r="E12" s="113">
        <v>-727.94000000002757</v>
      </c>
      <c r="F12" s="114">
        <v>221854.53</v>
      </c>
      <c r="G12" s="113">
        <v>266.94</v>
      </c>
      <c r="H12" s="113">
        <v>176.72</v>
      </c>
      <c r="I12" s="113">
        <v>90.22</v>
      </c>
      <c r="J12" s="113">
        <v>29077.84</v>
      </c>
      <c r="K12" s="113">
        <v>27136.17</v>
      </c>
      <c r="L12" s="113">
        <v>624.33000000000004</v>
      </c>
      <c r="M12" s="113">
        <v>1317.3400000000001</v>
      </c>
      <c r="N12" s="113">
        <v>0</v>
      </c>
      <c r="O12" s="115">
        <v>142372.46999999997</v>
      </c>
      <c r="P12" s="113">
        <v>50137.279999999999</v>
      </c>
      <c r="Q12" s="116"/>
    </row>
    <row r="13" spans="1:17" s="7" customFormat="1" ht="13" x14ac:dyDescent="0.3">
      <c r="A13" s="28"/>
      <c r="B13" s="29" t="s">
        <v>126</v>
      </c>
      <c r="C13" s="30" t="s">
        <v>127</v>
      </c>
      <c r="D13" s="31">
        <v>95307.449999999983</v>
      </c>
      <c r="E13" s="31"/>
      <c r="F13" s="31">
        <v>95307.449999999983</v>
      </c>
      <c r="G13" s="31">
        <v>103.24</v>
      </c>
      <c r="H13" s="31">
        <v>26.8</v>
      </c>
      <c r="I13" s="31">
        <v>76.44</v>
      </c>
      <c r="J13" s="31">
        <v>20674.96</v>
      </c>
      <c r="K13" s="31">
        <v>18941.53</v>
      </c>
      <c r="L13" s="31">
        <v>417.49</v>
      </c>
      <c r="M13" s="31">
        <v>1315.94</v>
      </c>
      <c r="N13" s="31">
        <v>0</v>
      </c>
      <c r="O13" s="22">
        <v>50199.269999999975</v>
      </c>
      <c r="P13" s="31">
        <v>24329.98</v>
      </c>
      <c r="Q13" s="81"/>
    </row>
    <row r="14" spans="1:17" s="7" customFormat="1" ht="13" x14ac:dyDescent="0.3">
      <c r="A14" s="28"/>
      <c r="B14" s="29" t="s">
        <v>128</v>
      </c>
      <c r="C14" s="30" t="s">
        <v>129</v>
      </c>
      <c r="D14" s="31">
        <v>126482.6</v>
      </c>
      <c r="E14" s="31">
        <v>-727.94000000002757</v>
      </c>
      <c r="F14" s="31">
        <v>125754.65999999997</v>
      </c>
      <c r="G14" s="31">
        <v>163.69999999999999</v>
      </c>
      <c r="H14" s="31">
        <v>149.91999999999999</v>
      </c>
      <c r="I14" s="31">
        <v>13.78</v>
      </c>
      <c r="J14" s="31">
        <v>8361.02</v>
      </c>
      <c r="K14" s="31">
        <v>8194.64</v>
      </c>
      <c r="L14" s="31">
        <v>164.98</v>
      </c>
      <c r="M14" s="31">
        <v>1.4</v>
      </c>
      <c r="N14" s="31">
        <v>0</v>
      </c>
      <c r="O14" s="22">
        <v>91596.719999999972</v>
      </c>
      <c r="P14" s="31">
        <v>25633.22</v>
      </c>
      <c r="Q14" s="81"/>
    </row>
    <row r="15" spans="1:17" s="7" customFormat="1" ht="13" x14ac:dyDescent="0.3">
      <c r="A15" s="28"/>
      <c r="B15" s="29" t="s">
        <v>130</v>
      </c>
      <c r="C15" s="30" t="s">
        <v>131</v>
      </c>
      <c r="D15" s="31">
        <v>792.42</v>
      </c>
      <c r="E15" s="31"/>
      <c r="F15" s="31">
        <v>792.42</v>
      </c>
      <c r="G15" s="31">
        <v>0</v>
      </c>
      <c r="H15" s="31">
        <v>0</v>
      </c>
      <c r="I15" s="31">
        <v>0</v>
      </c>
      <c r="J15" s="31">
        <v>41.86</v>
      </c>
      <c r="K15" s="31">
        <v>0</v>
      </c>
      <c r="L15" s="31">
        <v>41.86</v>
      </c>
      <c r="M15" s="31">
        <v>0</v>
      </c>
      <c r="N15" s="31">
        <v>0</v>
      </c>
      <c r="O15" s="22">
        <v>576.4799999999999</v>
      </c>
      <c r="P15" s="31">
        <v>174.08</v>
      </c>
      <c r="Q15" s="81"/>
    </row>
    <row r="16" spans="1:17" s="8" customFormat="1" ht="13" x14ac:dyDescent="0.3">
      <c r="A16" s="23" t="s">
        <v>132</v>
      </c>
      <c r="B16" s="24" t="s">
        <v>133</v>
      </c>
      <c r="C16" s="23" t="s">
        <v>134</v>
      </c>
      <c r="D16" s="22">
        <v>881641.7</v>
      </c>
      <c r="E16" s="22">
        <v>-770.06000000002757</v>
      </c>
      <c r="F16" s="31">
        <v>880871.6399999999</v>
      </c>
      <c r="G16" s="22">
        <v>90069.55</v>
      </c>
      <c r="H16" s="22">
        <v>52968.24</v>
      </c>
      <c r="I16" s="22">
        <v>37101.310000000005</v>
      </c>
      <c r="J16" s="22">
        <v>266822.45</v>
      </c>
      <c r="K16" s="22">
        <v>264792.28000000003</v>
      </c>
      <c r="L16" s="22">
        <v>711</v>
      </c>
      <c r="M16" s="22">
        <v>1319.17</v>
      </c>
      <c r="N16" s="22">
        <v>0</v>
      </c>
      <c r="O16" s="22">
        <v>472478.03999999986</v>
      </c>
      <c r="P16" s="22">
        <v>51501.599999999999</v>
      </c>
      <c r="Q16" s="81"/>
    </row>
    <row r="17" spans="1:17" s="8" customFormat="1" ht="13" x14ac:dyDescent="0.3">
      <c r="A17" s="25" t="s">
        <v>118</v>
      </c>
      <c r="B17" s="26" t="s">
        <v>135</v>
      </c>
      <c r="C17" s="25" t="s">
        <v>136</v>
      </c>
      <c r="D17" s="27">
        <v>878403.21000000008</v>
      </c>
      <c r="E17" s="27">
        <v>-770.06000000002757</v>
      </c>
      <c r="F17" s="31">
        <v>877633.15</v>
      </c>
      <c r="G17" s="27">
        <v>90069.55</v>
      </c>
      <c r="H17" s="27">
        <v>52968.24</v>
      </c>
      <c r="I17" s="27">
        <v>37101.310000000005</v>
      </c>
      <c r="J17" s="27">
        <v>265105.81</v>
      </c>
      <c r="K17" s="27">
        <v>264364.21000000002</v>
      </c>
      <c r="L17" s="27">
        <v>529.87</v>
      </c>
      <c r="M17" s="27">
        <v>211.73</v>
      </c>
      <c r="N17" s="27">
        <v>0</v>
      </c>
      <c r="O17" s="22">
        <v>471748.6</v>
      </c>
      <c r="P17" s="27">
        <v>50709.19</v>
      </c>
      <c r="Q17" s="81"/>
    </row>
    <row r="18" spans="1:17" s="8" customFormat="1" ht="13" x14ac:dyDescent="0.3">
      <c r="A18" s="25" t="s">
        <v>124</v>
      </c>
      <c r="B18" s="26" t="s">
        <v>137</v>
      </c>
      <c r="C18" s="25" t="s">
        <v>138</v>
      </c>
      <c r="D18" s="27">
        <v>621.95999999999992</v>
      </c>
      <c r="E18" s="27"/>
      <c r="F18" s="31">
        <v>621.95999999999992</v>
      </c>
      <c r="G18" s="27">
        <v>0</v>
      </c>
      <c r="H18" s="27">
        <v>0</v>
      </c>
      <c r="I18" s="27">
        <v>0</v>
      </c>
      <c r="J18" s="27">
        <v>425.79999999999995</v>
      </c>
      <c r="K18" s="27">
        <v>425.79999999999995</v>
      </c>
      <c r="L18" s="27">
        <v>0</v>
      </c>
      <c r="M18" s="27">
        <v>0</v>
      </c>
      <c r="N18" s="27">
        <v>0</v>
      </c>
      <c r="O18" s="22">
        <v>170.26999999999998</v>
      </c>
      <c r="P18" s="27">
        <v>25.89</v>
      </c>
      <c r="Q18" s="81"/>
    </row>
    <row r="19" spans="1:17" s="8" customFormat="1" ht="13" x14ac:dyDescent="0.3">
      <c r="A19" s="25" t="s">
        <v>139</v>
      </c>
      <c r="B19" s="26" t="s">
        <v>140</v>
      </c>
      <c r="C19" s="25" t="s">
        <v>141</v>
      </c>
      <c r="D19" s="27">
        <v>185.07</v>
      </c>
      <c r="E19" s="27"/>
      <c r="F19" s="31">
        <v>185.07</v>
      </c>
      <c r="G19" s="27">
        <v>0</v>
      </c>
      <c r="H19" s="27">
        <v>0</v>
      </c>
      <c r="I19" s="27">
        <v>0</v>
      </c>
      <c r="J19" s="27">
        <v>108.08</v>
      </c>
      <c r="K19" s="27">
        <v>2.27</v>
      </c>
      <c r="L19" s="27">
        <v>68.61</v>
      </c>
      <c r="M19" s="27">
        <v>37.200000000000003</v>
      </c>
      <c r="N19" s="27">
        <v>0</v>
      </c>
      <c r="O19" s="22">
        <v>75.989999999999995</v>
      </c>
      <c r="P19" s="27">
        <v>1</v>
      </c>
      <c r="Q19" s="81"/>
    </row>
    <row r="20" spans="1:17" s="7" customFormat="1" ht="13" x14ac:dyDescent="0.3">
      <c r="A20" s="28"/>
      <c r="B20" s="29" t="s">
        <v>142</v>
      </c>
      <c r="C20" s="30" t="s">
        <v>143</v>
      </c>
      <c r="D20" s="31">
        <v>109.08</v>
      </c>
      <c r="E20" s="31"/>
      <c r="F20" s="31">
        <v>109.08</v>
      </c>
      <c r="G20" s="31">
        <v>0</v>
      </c>
      <c r="H20" s="31">
        <v>0</v>
      </c>
      <c r="I20" s="31">
        <v>0</v>
      </c>
      <c r="J20" s="31">
        <v>108.08</v>
      </c>
      <c r="K20" s="31">
        <v>2.27</v>
      </c>
      <c r="L20" s="31">
        <v>68.61</v>
      </c>
      <c r="M20" s="31">
        <v>37.200000000000003</v>
      </c>
      <c r="N20" s="31">
        <v>0</v>
      </c>
      <c r="O20" s="22">
        <v>0</v>
      </c>
      <c r="P20" s="31">
        <v>1</v>
      </c>
      <c r="Q20" s="81"/>
    </row>
    <row r="21" spans="1:17" s="7" customFormat="1" ht="13" x14ac:dyDescent="0.3">
      <c r="A21" s="28"/>
      <c r="B21" s="29" t="s">
        <v>144</v>
      </c>
      <c r="C21" s="30" t="s">
        <v>145</v>
      </c>
      <c r="D21" s="31">
        <v>0</v>
      </c>
      <c r="E21" s="31"/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22">
        <v>0</v>
      </c>
      <c r="P21" s="31">
        <v>0</v>
      </c>
      <c r="Q21" s="81"/>
    </row>
    <row r="22" spans="1:17" s="7" customFormat="1" ht="13" x14ac:dyDescent="0.3">
      <c r="A22" s="28"/>
      <c r="B22" s="29" t="s">
        <v>146</v>
      </c>
      <c r="C22" s="30" t="s">
        <v>147</v>
      </c>
      <c r="D22" s="31">
        <v>75.989999999999995</v>
      </c>
      <c r="E22" s="31"/>
      <c r="F22" s="31">
        <v>75.989999999999995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22">
        <v>75.989999999999995</v>
      </c>
      <c r="P22" s="31">
        <v>0</v>
      </c>
      <c r="Q22" s="81"/>
    </row>
    <row r="23" spans="1:17" s="8" customFormat="1" ht="13" x14ac:dyDescent="0.3">
      <c r="A23" s="25" t="s">
        <v>148</v>
      </c>
      <c r="B23" s="26" t="s">
        <v>149</v>
      </c>
      <c r="C23" s="25" t="s">
        <v>150</v>
      </c>
      <c r="D23" s="27">
        <v>2431.46</v>
      </c>
      <c r="E23" s="27"/>
      <c r="F23" s="31">
        <v>2431.46</v>
      </c>
      <c r="G23" s="27">
        <v>0</v>
      </c>
      <c r="H23" s="27">
        <v>0</v>
      </c>
      <c r="I23" s="27">
        <v>0</v>
      </c>
      <c r="J23" s="27">
        <v>1182.76</v>
      </c>
      <c r="K23" s="27">
        <v>0</v>
      </c>
      <c r="L23" s="27">
        <v>112.52</v>
      </c>
      <c r="M23" s="27">
        <v>1070.24</v>
      </c>
      <c r="N23" s="27">
        <v>0</v>
      </c>
      <c r="O23" s="22">
        <v>483.18000000000006</v>
      </c>
      <c r="P23" s="27">
        <v>765.52</v>
      </c>
      <c r="Q23" s="81"/>
    </row>
    <row r="24" spans="1:17" s="8" customFormat="1" ht="13" x14ac:dyDescent="0.3">
      <c r="A24" s="23" t="s">
        <v>151</v>
      </c>
      <c r="B24" s="24" t="s">
        <v>152</v>
      </c>
      <c r="C24" s="23" t="s">
        <v>153</v>
      </c>
      <c r="D24" s="32">
        <v>659059.23000000021</v>
      </c>
      <c r="E24" s="32">
        <v>-42.12</v>
      </c>
      <c r="F24" s="31">
        <v>659017.11000000022</v>
      </c>
      <c r="G24" s="32">
        <v>89802.609999999986</v>
      </c>
      <c r="H24" s="32">
        <v>52791.519999999997</v>
      </c>
      <c r="I24" s="32">
        <v>37011.090000000004</v>
      </c>
      <c r="J24" s="32">
        <v>237744.61000000002</v>
      </c>
      <c r="K24" s="32">
        <v>237656.11000000002</v>
      </c>
      <c r="L24" s="32">
        <v>86.670000000000016</v>
      </c>
      <c r="M24" s="32">
        <v>1.83</v>
      </c>
      <c r="N24" s="32">
        <v>0</v>
      </c>
      <c r="O24" s="22">
        <v>330105.57000000024</v>
      </c>
      <c r="P24" s="32">
        <v>1364.32</v>
      </c>
      <c r="Q24" s="81"/>
    </row>
    <row r="25" spans="1:17" s="8" customFormat="1" ht="13" x14ac:dyDescent="0.3">
      <c r="A25" s="25" t="s">
        <v>118</v>
      </c>
      <c r="B25" s="26" t="s">
        <v>154</v>
      </c>
      <c r="C25" s="25" t="s">
        <v>155</v>
      </c>
      <c r="D25" s="27">
        <v>584087.00000000012</v>
      </c>
      <c r="E25" s="27">
        <v>-42.12</v>
      </c>
      <c r="F25" s="31">
        <v>584044.88000000012</v>
      </c>
      <c r="G25" s="27">
        <v>74509.889999999985</v>
      </c>
      <c r="H25" s="27">
        <v>38730.119999999995</v>
      </c>
      <c r="I25" s="27">
        <v>35779.770000000004</v>
      </c>
      <c r="J25" s="27">
        <v>225066.69</v>
      </c>
      <c r="K25" s="27">
        <v>224978.19</v>
      </c>
      <c r="L25" s="27">
        <v>86.670000000000016</v>
      </c>
      <c r="M25" s="27">
        <v>1.83</v>
      </c>
      <c r="N25" s="27">
        <v>0</v>
      </c>
      <c r="O25" s="22">
        <v>283170.78000000009</v>
      </c>
      <c r="P25" s="27">
        <v>1297.52</v>
      </c>
      <c r="Q25" s="81"/>
    </row>
    <row r="26" spans="1:17" s="8" customFormat="1" ht="13" x14ac:dyDescent="0.3">
      <c r="A26" s="25" t="s">
        <v>156</v>
      </c>
      <c r="B26" s="26" t="s">
        <v>157</v>
      </c>
      <c r="C26" s="25" t="s">
        <v>158</v>
      </c>
      <c r="D26" s="27">
        <v>554353.45000000007</v>
      </c>
      <c r="E26" s="27">
        <v>-42.12</v>
      </c>
      <c r="F26" s="31">
        <v>554311.33000000007</v>
      </c>
      <c r="G26" s="27">
        <v>69202.78</v>
      </c>
      <c r="H26" s="27">
        <v>38604.559999999998</v>
      </c>
      <c r="I26" s="27">
        <v>30598.22</v>
      </c>
      <c r="J26" s="27">
        <v>208777.86</v>
      </c>
      <c r="K26" s="27">
        <v>208689.36</v>
      </c>
      <c r="L26" s="27">
        <v>86.670000000000016</v>
      </c>
      <c r="M26" s="27">
        <v>1.83</v>
      </c>
      <c r="N26" s="27">
        <v>0</v>
      </c>
      <c r="O26" s="22">
        <v>275033.17000000004</v>
      </c>
      <c r="P26" s="27">
        <v>1297.52</v>
      </c>
      <c r="Q26" s="81"/>
    </row>
    <row r="27" spans="1:17" s="8" customFormat="1" ht="13" x14ac:dyDescent="0.3">
      <c r="A27" s="33"/>
      <c r="B27" s="26" t="s">
        <v>159</v>
      </c>
      <c r="C27" s="25" t="s">
        <v>160</v>
      </c>
      <c r="D27" s="27">
        <v>515.55000000000007</v>
      </c>
      <c r="E27" s="27"/>
      <c r="F27" s="31">
        <v>515.55000000000007</v>
      </c>
      <c r="G27" s="27">
        <v>125.56</v>
      </c>
      <c r="H27" s="27">
        <v>125.56</v>
      </c>
      <c r="I27" s="27">
        <v>0</v>
      </c>
      <c r="J27" s="27">
        <v>1.23</v>
      </c>
      <c r="K27" s="27">
        <v>1.23</v>
      </c>
      <c r="L27" s="27">
        <v>0</v>
      </c>
      <c r="M27" s="27">
        <v>0</v>
      </c>
      <c r="N27" s="27">
        <v>0</v>
      </c>
      <c r="O27" s="22">
        <v>388.76000000000005</v>
      </c>
      <c r="P27" s="27">
        <v>0</v>
      </c>
      <c r="Q27" s="81"/>
    </row>
    <row r="28" spans="1:17" s="8" customFormat="1" ht="13" x14ac:dyDescent="0.3">
      <c r="A28" s="33"/>
      <c r="B28" s="26" t="s">
        <v>161</v>
      </c>
      <c r="C28" s="25" t="s">
        <v>162</v>
      </c>
      <c r="D28" s="27">
        <v>13336.91</v>
      </c>
      <c r="E28" s="27"/>
      <c r="F28" s="31">
        <v>13336.91</v>
      </c>
      <c r="G28" s="27">
        <v>2323.0100000000002</v>
      </c>
      <c r="H28" s="27">
        <v>0</v>
      </c>
      <c r="I28" s="27">
        <v>2323.0100000000002</v>
      </c>
      <c r="J28" s="27">
        <v>7778.81</v>
      </c>
      <c r="K28" s="27">
        <v>7778.81</v>
      </c>
      <c r="L28" s="27">
        <v>0</v>
      </c>
      <c r="M28" s="27">
        <v>0</v>
      </c>
      <c r="N28" s="27">
        <v>0</v>
      </c>
      <c r="O28" s="22">
        <v>3235.0899999999992</v>
      </c>
      <c r="P28" s="27">
        <v>0</v>
      </c>
      <c r="Q28" s="81"/>
    </row>
    <row r="29" spans="1:17" s="8" customFormat="1" ht="13" x14ac:dyDescent="0.3">
      <c r="A29" s="33"/>
      <c r="B29" s="26" t="s">
        <v>163</v>
      </c>
      <c r="C29" s="25" t="s">
        <v>164</v>
      </c>
      <c r="D29" s="27">
        <v>15881.09</v>
      </c>
      <c r="E29" s="27"/>
      <c r="F29" s="31">
        <v>15881.09</v>
      </c>
      <c r="G29" s="27">
        <v>2858.54</v>
      </c>
      <c r="H29" s="27">
        <v>0</v>
      </c>
      <c r="I29" s="27">
        <v>2858.54</v>
      </c>
      <c r="J29" s="27">
        <v>8508.7899999999991</v>
      </c>
      <c r="K29" s="27">
        <v>8508.7899999999991</v>
      </c>
      <c r="L29" s="27">
        <v>0</v>
      </c>
      <c r="M29" s="27">
        <v>0</v>
      </c>
      <c r="N29" s="27">
        <v>0</v>
      </c>
      <c r="O29" s="22">
        <v>4513.76</v>
      </c>
      <c r="P29" s="27">
        <v>0</v>
      </c>
      <c r="Q29" s="81"/>
    </row>
    <row r="30" spans="1:17" s="8" customFormat="1" ht="13" x14ac:dyDescent="0.3">
      <c r="A30" s="25" t="s">
        <v>124</v>
      </c>
      <c r="B30" s="26" t="s">
        <v>165</v>
      </c>
      <c r="C30" s="25" t="s">
        <v>166</v>
      </c>
      <c r="D30" s="27">
        <v>21874.080000000002</v>
      </c>
      <c r="E30" s="27"/>
      <c r="F30" s="31">
        <v>21874.080000000002</v>
      </c>
      <c r="G30" s="27">
        <v>3246.13</v>
      </c>
      <c r="H30" s="27">
        <v>2838.33</v>
      </c>
      <c r="I30" s="27">
        <v>407.8</v>
      </c>
      <c r="J30" s="27">
        <v>4592.92</v>
      </c>
      <c r="K30" s="27">
        <v>4592.92</v>
      </c>
      <c r="L30" s="27">
        <v>0</v>
      </c>
      <c r="M30" s="27">
        <v>0</v>
      </c>
      <c r="N30" s="27">
        <v>0</v>
      </c>
      <c r="O30" s="22">
        <v>13999.6</v>
      </c>
      <c r="P30" s="27">
        <v>35.43</v>
      </c>
      <c r="Q30" s="81"/>
    </row>
    <row r="31" spans="1:17" s="8" customFormat="1" ht="13" x14ac:dyDescent="0.3">
      <c r="A31" s="25" t="s">
        <v>139</v>
      </c>
      <c r="B31" s="26" t="s">
        <v>167</v>
      </c>
      <c r="C31" s="25" t="s">
        <v>168</v>
      </c>
      <c r="D31" s="27">
        <v>53098.149999999987</v>
      </c>
      <c r="E31" s="27"/>
      <c r="F31" s="31">
        <v>53098.149999999987</v>
      </c>
      <c r="G31" s="27">
        <v>12046.59</v>
      </c>
      <c r="H31" s="27">
        <v>11223.07</v>
      </c>
      <c r="I31" s="27">
        <v>823.5200000000001</v>
      </c>
      <c r="J31" s="27">
        <v>8085</v>
      </c>
      <c r="K31" s="27">
        <v>8085</v>
      </c>
      <c r="L31" s="27">
        <v>0</v>
      </c>
      <c r="M31" s="27">
        <v>0</v>
      </c>
      <c r="N31" s="27">
        <v>0</v>
      </c>
      <c r="O31" s="22">
        <v>32935.189999999981</v>
      </c>
      <c r="P31" s="27">
        <v>31.369999999999997</v>
      </c>
      <c r="Q31" s="81"/>
    </row>
    <row r="32" spans="1:17" s="8" customFormat="1" ht="13" x14ac:dyDescent="0.3">
      <c r="A32" s="25" t="s">
        <v>148</v>
      </c>
      <c r="B32" s="26" t="s">
        <v>169</v>
      </c>
      <c r="C32" s="25" t="s">
        <v>170</v>
      </c>
      <c r="D32" s="27">
        <v>0</v>
      </c>
      <c r="E32" s="27"/>
      <c r="F32" s="31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2">
        <v>0</v>
      </c>
      <c r="P32" s="27">
        <v>0</v>
      </c>
      <c r="Q32" s="81"/>
    </row>
    <row r="33" spans="1:17" s="120" customFormat="1" ht="13" x14ac:dyDescent="0.3">
      <c r="A33" s="118" t="s">
        <v>171</v>
      </c>
      <c r="B33" s="119" t="s">
        <v>172</v>
      </c>
      <c r="C33" s="118" t="s">
        <v>173</v>
      </c>
      <c r="D33" s="115">
        <v>258956.63999999998</v>
      </c>
      <c r="E33" s="115">
        <v>727.93999999999915</v>
      </c>
      <c r="F33" s="115">
        <v>259684.58</v>
      </c>
      <c r="G33" s="115">
        <v>3161.12</v>
      </c>
      <c r="H33" s="115">
        <v>1609.58</v>
      </c>
      <c r="I33" s="115">
        <v>1551.5400000000002</v>
      </c>
      <c r="J33" s="115">
        <v>41972.770000000004</v>
      </c>
      <c r="K33" s="115">
        <v>41461.880000000005</v>
      </c>
      <c r="L33" s="115">
        <v>88.300000000000011</v>
      </c>
      <c r="M33" s="115">
        <v>401.08</v>
      </c>
      <c r="N33" s="115">
        <v>21.51</v>
      </c>
      <c r="O33" s="115">
        <v>190833.32</v>
      </c>
      <c r="P33" s="115">
        <v>23717.370000000006</v>
      </c>
      <c r="Q33" s="116"/>
    </row>
    <row r="34" spans="1:17" s="117" customFormat="1" ht="13" x14ac:dyDescent="0.3">
      <c r="A34" s="111" t="s">
        <v>118</v>
      </c>
      <c r="B34" s="112" t="s">
        <v>174</v>
      </c>
      <c r="C34" s="111" t="s">
        <v>175</v>
      </c>
      <c r="D34" s="113">
        <v>85259.209999999992</v>
      </c>
      <c r="E34" s="113">
        <v>1981.7999999999993</v>
      </c>
      <c r="F34" s="114">
        <v>87241.01</v>
      </c>
      <c r="G34" s="113">
        <v>336.13</v>
      </c>
      <c r="H34" s="113">
        <v>263.08</v>
      </c>
      <c r="I34" s="113">
        <v>73.05</v>
      </c>
      <c r="J34" s="113">
        <v>8930.7000000000007</v>
      </c>
      <c r="K34" s="113">
        <v>8853.8399999999983</v>
      </c>
      <c r="L34" s="113">
        <v>41.31</v>
      </c>
      <c r="M34" s="113">
        <v>35.549999999999997</v>
      </c>
      <c r="N34" s="113">
        <v>0</v>
      </c>
      <c r="O34" s="115">
        <v>54256.81</v>
      </c>
      <c r="P34" s="113">
        <v>23717.37</v>
      </c>
      <c r="Q34" s="116"/>
    </row>
    <row r="35" spans="1:17" s="121" customFormat="1" ht="13" x14ac:dyDescent="0.3">
      <c r="A35" s="111" t="s">
        <v>124</v>
      </c>
      <c r="B35" s="112" t="s">
        <v>176</v>
      </c>
      <c r="C35" s="111" t="s">
        <v>177</v>
      </c>
      <c r="D35" s="113">
        <v>38013.600000000006</v>
      </c>
      <c r="E35" s="113">
        <v>0</v>
      </c>
      <c r="F35" s="114">
        <v>38013.599999999999</v>
      </c>
      <c r="G35" s="113">
        <v>156.24</v>
      </c>
      <c r="H35" s="113">
        <v>67.63</v>
      </c>
      <c r="I35" s="113">
        <v>88.61</v>
      </c>
      <c r="J35" s="113">
        <v>10658.16</v>
      </c>
      <c r="K35" s="113">
        <v>10596.85</v>
      </c>
      <c r="L35" s="113">
        <v>3.42</v>
      </c>
      <c r="M35" s="113">
        <v>57.89</v>
      </c>
      <c r="N35" s="113">
        <v>0</v>
      </c>
      <c r="O35" s="115">
        <v>27199.200000000001</v>
      </c>
      <c r="P35" s="113">
        <v>0</v>
      </c>
      <c r="Q35" s="116"/>
    </row>
    <row r="36" spans="1:17" s="121" customFormat="1" ht="13" x14ac:dyDescent="0.3">
      <c r="A36" s="111" t="s">
        <v>139</v>
      </c>
      <c r="B36" s="112" t="s">
        <v>178</v>
      </c>
      <c r="C36" s="111" t="s">
        <v>179</v>
      </c>
      <c r="D36" s="113">
        <v>135683.82999999999</v>
      </c>
      <c r="E36" s="113">
        <v>-1253.8600000000001</v>
      </c>
      <c r="F36" s="114">
        <v>134429.97</v>
      </c>
      <c r="G36" s="113">
        <v>2668.75</v>
      </c>
      <c r="H36" s="113">
        <v>1278.8699999999999</v>
      </c>
      <c r="I36" s="113">
        <v>1389.88</v>
      </c>
      <c r="J36" s="113">
        <v>22383.91</v>
      </c>
      <c r="K36" s="113">
        <v>22011.190000000002</v>
      </c>
      <c r="L36" s="113">
        <v>43.57</v>
      </c>
      <c r="M36" s="113">
        <v>307.64</v>
      </c>
      <c r="N36" s="113">
        <v>21.51</v>
      </c>
      <c r="O36" s="115">
        <v>109377.31</v>
      </c>
      <c r="P36" s="113">
        <v>0</v>
      </c>
      <c r="Q36" s="116"/>
    </row>
    <row r="39" spans="1:17" x14ac:dyDescent="0.4">
      <c r="F39" s="75"/>
    </row>
  </sheetData>
  <mergeCells count="13">
    <mergeCell ref="J4:N4"/>
    <mergeCell ref="O4:O5"/>
    <mergeCell ref="P4:P5"/>
    <mergeCell ref="A1:P1"/>
    <mergeCell ref="A2:P2"/>
    <mergeCell ref="M3:P3"/>
    <mergeCell ref="A4:A5"/>
    <mergeCell ref="B4:B5"/>
    <mergeCell ref="C4:C5"/>
    <mergeCell ref="D4:D5"/>
    <mergeCell ref="E4:E5"/>
    <mergeCell ref="F4:F5"/>
    <mergeCell ref="G4:I4"/>
  </mergeCells>
  <pageMargins left="0.2" right="0.2" top="0.25" bottom="0.2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view="pageBreakPreview" zoomScale="55" zoomScaleNormal="100" zoomScaleSheetLayoutView="55" workbookViewId="0">
      <selection activeCell="S53" sqref="S53"/>
    </sheetView>
  </sheetViews>
  <sheetFormatPr defaultColWidth="8.75" defaultRowHeight="13" x14ac:dyDescent="0.3"/>
  <cols>
    <col min="1" max="1" width="2.5625" style="123" customWidth="1"/>
    <col min="2" max="2" width="25.625" style="123" customWidth="1"/>
    <col min="3" max="3" width="3.4375" style="123" customWidth="1"/>
    <col min="4" max="4" width="7.4375" style="123" customWidth="1"/>
    <col min="5" max="5" width="6.75" style="123" customWidth="1"/>
    <col min="6" max="6" width="7.4375" style="123" customWidth="1"/>
    <col min="7" max="7" width="7.625" style="123" customWidth="1"/>
    <col min="8" max="8" width="6.625" style="123" customWidth="1"/>
    <col min="9" max="9" width="6.4375" style="123" customWidth="1"/>
    <col min="10" max="11" width="7.4375" style="123" customWidth="1"/>
    <col min="12" max="12" width="6.4375" style="123" customWidth="1"/>
    <col min="13" max="13" width="5.8125" style="123" customWidth="1"/>
    <col min="14" max="14" width="7.25" style="123" customWidth="1"/>
    <col min="15" max="15" width="0" style="123" hidden="1" customWidth="1"/>
    <col min="16" max="16384" width="8.75" style="123"/>
  </cols>
  <sheetData>
    <row r="1" spans="1:15" ht="24.5" customHeight="1" x14ac:dyDescent="0.35">
      <c r="A1" s="122"/>
      <c r="B1" s="197" t="s">
        <v>231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1:15" ht="15.5" customHeight="1" x14ac:dyDescent="0.35">
      <c r="A2" s="199" t="str">
        <f>'bieu 2a'!A2</f>
        <v xml:space="preserve">(Kèm theo Quyết định số 1047/QĐ-UBND  ngày 31/3/2026 của Chủ tịch UBND tỉnh Quảng Ngãi) 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</row>
    <row r="3" spans="1:15" ht="20.25" customHeight="1" x14ac:dyDescent="0.3">
      <c r="A3" s="124"/>
      <c r="B3" s="124"/>
      <c r="C3" s="124"/>
      <c r="D3" s="124"/>
      <c r="E3" s="125"/>
      <c r="F3" s="125"/>
      <c r="G3" s="200"/>
      <c r="H3" s="200"/>
      <c r="I3" s="192"/>
      <c r="J3" s="201"/>
      <c r="K3" s="192"/>
      <c r="L3" s="202" t="s">
        <v>180</v>
      </c>
      <c r="M3" s="203"/>
      <c r="N3" s="203"/>
    </row>
    <row r="4" spans="1:15" ht="46.9" customHeight="1" x14ac:dyDescent="0.3">
      <c r="A4" s="193" t="s">
        <v>0</v>
      </c>
      <c r="B4" s="193" t="s">
        <v>100</v>
      </c>
      <c r="C4" s="193" t="s">
        <v>101</v>
      </c>
      <c r="D4" s="193" t="s">
        <v>181</v>
      </c>
      <c r="E4" s="193" t="s">
        <v>182</v>
      </c>
      <c r="F4" s="193" t="s">
        <v>183</v>
      </c>
      <c r="G4" s="193" t="s">
        <v>184</v>
      </c>
      <c r="H4" s="195" t="s">
        <v>201</v>
      </c>
      <c r="I4" s="193" t="s">
        <v>202</v>
      </c>
      <c r="J4" s="193" t="s">
        <v>185</v>
      </c>
      <c r="K4" s="193" t="s">
        <v>186</v>
      </c>
      <c r="L4" s="193" t="s">
        <v>187</v>
      </c>
      <c r="M4" s="193" t="s">
        <v>188</v>
      </c>
      <c r="N4" s="193" t="s">
        <v>189</v>
      </c>
    </row>
    <row r="5" spans="1:15" ht="22.5" customHeight="1" x14ac:dyDescent="0.3">
      <c r="A5" s="194"/>
      <c r="B5" s="194"/>
      <c r="C5" s="194"/>
      <c r="D5" s="194"/>
      <c r="E5" s="194"/>
      <c r="F5" s="194"/>
      <c r="G5" s="194"/>
      <c r="H5" s="196"/>
      <c r="I5" s="194"/>
      <c r="J5" s="194"/>
      <c r="K5" s="194"/>
      <c r="L5" s="194"/>
      <c r="M5" s="194"/>
      <c r="N5" s="194"/>
    </row>
    <row r="6" spans="1:15" s="127" customFormat="1" ht="15.65" customHeight="1" x14ac:dyDescent="0.3">
      <c r="A6" s="126" t="s">
        <v>14</v>
      </c>
      <c r="B6" s="126" t="s">
        <v>15</v>
      </c>
      <c r="C6" s="126" t="s">
        <v>16</v>
      </c>
      <c r="D6" s="126" t="s">
        <v>17</v>
      </c>
      <c r="E6" s="126" t="s">
        <v>18</v>
      </c>
      <c r="F6" s="126" t="s">
        <v>19</v>
      </c>
      <c r="G6" s="126" t="s">
        <v>20</v>
      </c>
      <c r="H6" s="126"/>
      <c r="I6" s="126" t="s">
        <v>21</v>
      </c>
      <c r="J6" s="126" t="s">
        <v>22</v>
      </c>
      <c r="K6" s="126" t="s">
        <v>23</v>
      </c>
      <c r="L6" s="126" t="s">
        <v>24</v>
      </c>
      <c r="M6" s="126" t="s">
        <v>25</v>
      </c>
      <c r="N6" s="126" t="s">
        <v>190</v>
      </c>
    </row>
    <row r="7" spans="1:15" ht="28.5" customHeight="1" x14ac:dyDescent="0.3">
      <c r="A7" s="128"/>
      <c r="B7" s="129" t="s">
        <v>113</v>
      </c>
      <c r="C7" s="130" t="s">
        <v>114</v>
      </c>
      <c r="D7" s="131">
        <f>'bieu 2a'!F7</f>
        <v>968112.65</v>
      </c>
      <c r="E7" s="131">
        <v>96198.760000000009</v>
      </c>
      <c r="F7" s="131">
        <v>218822.05</v>
      </c>
      <c r="G7" s="131">
        <v>268425.28000000003</v>
      </c>
      <c r="H7" s="131">
        <v>0</v>
      </c>
      <c r="I7" s="131">
        <v>6695.41</v>
      </c>
      <c r="J7" s="131">
        <v>4897.75</v>
      </c>
      <c r="K7" s="131">
        <v>192471.02000000002</v>
      </c>
      <c r="L7" s="131">
        <v>40702.779999999992</v>
      </c>
      <c r="M7" s="131">
        <v>1048.4100000000001</v>
      </c>
      <c r="N7" s="131">
        <v>138851.19000000006</v>
      </c>
      <c r="O7" s="132"/>
    </row>
    <row r="8" spans="1:15" s="127" customFormat="1" ht="15" customHeight="1" x14ac:dyDescent="0.3">
      <c r="A8" s="133" t="s">
        <v>115</v>
      </c>
      <c r="B8" s="134" t="s">
        <v>116</v>
      </c>
      <c r="C8" s="135" t="s">
        <v>117</v>
      </c>
      <c r="D8" s="131">
        <f>'bieu 2a'!F8</f>
        <v>880871.64</v>
      </c>
      <c r="E8" s="136">
        <v>95843.390000000014</v>
      </c>
      <c r="F8" s="136">
        <v>211876.16</v>
      </c>
      <c r="G8" s="136">
        <v>263925.97000000003</v>
      </c>
      <c r="H8" s="131">
        <v>0</v>
      </c>
      <c r="I8" s="136">
        <v>6574.05</v>
      </c>
      <c r="J8" s="136">
        <v>4569.21</v>
      </c>
      <c r="K8" s="136">
        <v>149158.16</v>
      </c>
      <c r="L8" s="136">
        <v>40124.139999999992</v>
      </c>
      <c r="M8" s="136">
        <v>924.46</v>
      </c>
      <c r="N8" s="131">
        <v>107876.1</v>
      </c>
      <c r="O8" s="137"/>
    </row>
    <row r="9" spans="1:15" s="127" customFormat="1" ht="15" customHeight="1" x14ac:dyDescent="0.3">
      <c r="A9" s="138" t="s">
        <v>118</v>
      </c>
      <c r="B9" s="139" t="s">
        <v>4</v>
      </c>
      <c r="C9" s="135" t="s">
        <v>119</v>
      </c>
      <c r="D9" s="131">
        <f>'bieu 2a'!F9</f>
        <v>659017.11</v>
      </c>
      <c r="E9" s="140">
        <v>95577.950000000012</v>
      </c>
      <c r="F9" s="140">
        <v>192166.18</v>
      </c>
      <c r="G9" s="140">
        <v>227316.24000000002</v>
      </c>
      <c r="H9" s="131">
        <v>0</v>
      </c>
      <c r="I9" s="140">
        <v>1035.8799999999999</v>
      </c>
      <c r="J9" s="140">
        <v>1825.77</v>
      </c>
      <c r="K9" s="140">
        <v>52251.07</v>
      </c>
      <c r="L9" s="140">
        <v>37840.869999999995</v>
      </c>
      <c r="M9" s="140">
        <v>365.72</v>
      </c>
      <c r="N9" s="131">
        <v>50637.429999999906</v>
      </c>
      <c r="O9" s="137"/>
    </row>
    <row r="10" spans="1:15" ht="15" customHeight="1" x14ac:dyDescent="0.3">
      <c r="A10" s="141"/>
      <c r="B10" s="142" t="s">
        <v>120</v>
      </c>
      <c r="C10" s="130" t="s">
        <v>121</v>
      </c>
      <c r="D10" s="131">
        <f>'bieu 2a'!F10</f>
        <v>18166.849999999999</v>
      </c>
      <c r="E10" s="143">
        <v>18166.849999999999</v>
      </c>
      <c r="F10" s="143">
        <v>0</v>
      </c>
      <c r="G10" s="143">
        <v>0</v>
      </c>
      <c r="H10" s="131">
        <v>0</v>
      </c>
      <c r="I10" s="143">
        <v>0</v>
      </c>
      <c r="J10" s="143">
        <v>0</v>
      </c>
      <c r="K10" s="143">
        <v>0</v>
      </c>
      <c r="L10" s="143">
        <v>0</v>
      </c>
      <c r="M10" s="143">
        <v>0</v>
      </c>
      <c r="N10" s="131">
        <v>0</v>
      </c>
      <c r="O10" s="137"/>
    </row>
    <row r="11" spans="1:15" ht="15" customHeight="1" x14ac:dyDescent="0.3">
      <c r="A11" s="141"/>
      <c r="B11" s="142" t="s">
        <v>122</v>
      </c>
      <c r="C11" s="130" t="s">
        <v>123</v>
      </c>
      <c r="D11" s="131">
        <f>'bieu 2a'!F11</f>
        <v>640850.26</v>
      </c>
      <c r="E11" s="143">
        <v>77411.100000000006</v>
      </c>
      <c r="F11" s="143">
        <v>192166.18</v>
      </c>
      <c r="G11" s="143">
        <v>227316.24000000002</v>
      </c>
      <c r="H11" s="131">
        <v>0</v>
      </c>
      <c r="I11" s="143">
        <v>1035.8799999999999</v>
      </c>
      <c r="J11" s="143">
        <v>1825.77</v>
      </c>
      <c r="K11" s="143">
        <v>52251.07</v>
      </c>
      <c r="L11" s="143">
        <v>37840.869999999995</v>
      </c>
      <c r="M11" s="143">
        <v>365.72</v>
      </c>
      <c r="N11" s="131">
        <v>50637.430000000022</v>
      </c>
      <c r="O11" s="137"/>
    </row>
    <row r="12" spans="1:15" s="127" customFormat="1" ht="15" customHeight="1" x14ac:dyDescent="0.3">
      <c r="A12" s="138" t="s">
        <v>124</v>
      </c>
      <c r="B12" s="139" t="s">
        <v>5</v>
      </c>
      <c r="C12" s="135" t="s">
        <v>125</v>
      </c>
      <c r="D12" s="131">
        <f>'bieu 2a'!F12</f>
        <v>221854.53</v>
      </c>
      <c r="E12" s="140">
        <v>265.44</v>
      </c>
      <c r="F12" s="140">
        <v>19709.98</v>
      </c>
      <c r="G12" s="140">
        <v>36609.729999999996</v>
      </c>
      <c r="H12" s="131">
        <v>0</v>
      </c>
      <c r="I12" s="140">
        <v>5538.17</v>
      </c>
      <c r="J12" s="140">
        <v>2743.44</v>
      </c>
      <c r="K12" s="140">
        <v>96907.09</v>
      </c>
      <c r="L12" s="140">
        <v>2283.27</v>
      </c>
      <c r="M12" s="140">
        <v>558.74</v>
      </c>
      <c r="N12" s="131">
        <v>57238.66999999994</v>
      </c>
      <c r="O12" s="137"/>
    </row>
    <row r="13" spans="1:15" ht="15" customHeight="1" x14ac:dyDescent="0.3">
      <c r="A13" s="141"/>
      <c r="B13" s="142" t="s">
        <v>126</v>
      </c>
      <c r="C13" s="130" t="s">
        <v>127</v>
      </c>
      <c r="D13" s="131">
        <f>'bieu 2a'!F13</f>
        <v>95307.449999999983</v>
      </c>
      <c r="E13" s="143">
        <v>102.05</v>
      </c>
      <c r="F13" s="143">
        <v>14191.16</v>
      </c>
      <c r="G13" s="143">
        <v>12825.109999999999</v>
      </c>
      <c r="H13" s="131">
        <v>0</v>
      </c>
      <c r="I13" s="143">
        <v>178.97</v>
      </c>
      <c r="J13" s="143">
        <v>166.38</v>
      </c>
      <c r="K13" s="143">
        <v>44214.96</v>
      </c>
      <c r="L13" s="143">
        <v>1620.3600000000001</v>
      </c>
      <c r="M13" s="143">
        <v>471.5</v>
      </c>
      <c r="N13" s="131">
        <v>21536.95999999997</v>
      </c>
      <c r="O13" s="137"/>
    </row>
    <row r="14" spans="1:15" ht="15" customHeight="1" x14ac:dyDescent="0.3">
      <c r="A14" s="141"/>
      <c r="B14" s="142" t="s">
        <v>128</v>
      </c>
      <c r="C14" s="130" t="s">
        <v>129</v>
      </c>
      <c r="D14" s="131">
        <f>'bieu 2a'!F14</f>
        <v>125754.65999999997</v>
      </c>
      <c r="E14" s="143">
        <v>163.39000000000001</v>
      </c>
      <c r="F14" s="143">
        <v>5518.82</v>
      </c>
      <c r="G14" s="143">
        <v>23784.62</v>
      </c>
      <c r="H14" s="131">
        <v>0</v>
      </c>
      <c r="I14" s="143">
        <v>5348.38</v>
      </c>
      <c r="J14" s="143">
        <v>2577.06</v>
      </c>
      <c r="K14" s="143">
        <v>51966.71</v>
      </c>
      <c r="L14" s="143">
        <v>661.85000000000014</v>
      </c>
      <c r="M14" s="143">
        <v>62.71</v>
      </c>
      <c r="N14" s="131">
        <v>35671.119999999988</v>
      </c>
      <c r="O14" s="137"/>
    </row>
    <row r="15" spans="1:15" ht="15" customHeight="1" x14ac:dyDescent="0.3">
      <c r="A15" s="141"/>
      <c r="B15" s="142" t="s">
        <v>130</v>
      </c>
      <c r="C15" s="130" t="s">
        <v>131</v>
      </c>
      <c r="D15" s="131">
        <f>'bieu 2a'!F15</f>
        <v>792.42</v>
      </c>
      <c r="E15" s="143">
        <v>0</v>
      </c>
      <c r="F15" s="143">
        <v>0</v>
      </c>
      <c r="G15" s="143">
        <v>0</v>
      </c>
      <c r="H15" s="131">
        <v>0</v>
      </c>
      <c r="I15" s="143">
        <v>10.82</v>
      </c>
      <c r="J15" s="143">
        <v>0</v>
      </c>
      <c r="K15" s="143">
        <v>725.42000000000007</v>
      </c>
      <c r="L15" s="143">
        <v>1.06</v>
      </c>
      <c r="M15" s="143">
        <v>24.53</v>
      </c>
      <c r="N15" s="131">
        <v>30.589999999999833</v>
      </c>
      <c r="O15" s="137"/>
    </row>
    <row r="16" spans="1:15" s="127" customFormat="1" ht="15" customHeight="1" x14ac:dyDescent="0.3">
      <c r="A16" s="133" t="s">
        <v>132</v>
      </c>
      <c r="B16" s="134" t="s">
        <v>133</v>
      </c>
      <c r="C16" s="135" t="s">
        <v>134</v>
      </c>
      <c r="D16" s="131">
        <f>'bieu 2a'!F16</f>
        <v>880871.6399999999</v>
      </c>
      <c r="E16" s="136">
        <v>95843.39</v>
      </c>
      <c r="F16" s="136">
        <v>211876.16</v>
      </c>
      <c r="G16" s="136">
        <v>263925.96999999997</v>
      </c>
      <c r="H16" s="131">
        <v>0</v>
      </c>
      <c r="I16" s="136">
        <v>6574.0499999999993</v>
      </c>
      <c r="J16" s="136">
        <v>4569.21</v>
      </c>
      <c r="K16" s="136">
        <v>149158.16</v>
      </c>
      <c r="L16" s="136">
        <v>40124.14</v>
      </c>
      <c r="M16" s="136">
        <v>924.46</v>
      </c>
      <c r="N16" s="131">
        <v>107876.09999999986</v>
      </c>
      <c r="O16" s="137"/>
    </row>
    <row r="17" spans="1:15" s="127" customFormat="1" ht="15" customHeight="1" x14ac:dyDescent="0.3">
      <c r="A17" s="138" t="s">
        <v>118</v>
      </c>
      <c r="B17" s="139" t="s">
        <v>135</v>
      </c>
      <c r="C17" s="135" t="s">
        <v>136</v>
      </c>
      <c r="D17" s="131">
        <f>'bieu 2a'!F17</f>
        <v>877633.15</v>
      </c>
      <c r="E17" s="140">
        <v>95843.39</v>
      </c>
      <c r="F17" s="140">
        <v>211509.51</v>
      </c>
      <c r="G17" s="140">
        <v>263748.73000000004</v>
      </c>
      <c r="H17" s="131">
        <v>0</v>
      </c>
      <c r="I17" s="140">
        <v>6574.0499999999993</v>
      </c>
      <c r="J17" s="140">
        <v>4569.21</v>
      </c>
      <c r="K17" s="140">
        <v>147794.85</v>
      </c>
      <c r="L17" s="140">
        <v>39126.089999999997</v>
      </c>
      <c r="M17" s="140">
        <v>924.46</v>
      </c>
      <c r="N17" s="131">
        <v>107542.85999999994</v>
      </c>
      <c r="O17" s="137"/>
    </row>
    <row r="18" spans="1:15" s="127" customFormat="1" ht="15" customHeight="1" x14ac:dyDescent="0.3">
      <c r="A18" s="138" t="s">
        <v>124</v>
      </c>
      <c r="B18" s="139" t="s">
        <v>137</v>
      </c>
      <c r="C18" s="135" t="s">
        <v>138</v>
      </c>
      <c r="D18" s="131">
        <f>'bieu 2a'!F18</f>
        <v>621.95999999999992</v>
      </c>
      <c r="E18" s="140">
        <v>0</v>
      </c>
      <c r="F18" s="140">
        <v>366.65</v>
      </c>
      <c r="G18" s="140">
        <v>68.599999999999994</v>
      </c>
      <c r="H18" s="131">
        <v>0</v>
      </c>
      <c r="I18" s="140">
        <v>0</v>
      </c>
      <c r="J18" s="140">
        <v>0</v>
      </c>
      <c r="K18" s="140">
        <v>40.29</v>
      </c>
      <c r="L18" s="140">
        <v>71.19</v>
      </c>
      <c r="M18" s="140">
        <v>0</v>
      </c>
      <c r="N18" s="131">
        <v>75.229999999999961</v>
      </c>
      <c r="O18" s="137"/>
    </row>
    <row r="19" spans="1:15" s="127" customFormat="1" ht="15" customHeight="1" x14ac:dyDescent="0.3">
      <c r="A19" s="138" t="s">
        <v>139</v>
      </c>
      <c r="B19" s="139" t="s">
        <v>140</v>
      </c>
      <c r="C19" s="135" t="s">
        <v>141</v>
      </c>
      <c r="D19" s="131">
        <f>'bieu 2a'!F19</f>
        <v>185.07</v>
      </c>
      <c r="E19" s="140">
        <v>0</v>
      </c>
      <c r="F19" s="140">
        <v>0</v>
      </c>
      <c r="G19" s="140">
        <v>14.73</v>
      </c>
      <c r="H19" s="131">
        <v>0</v>
      </c>
      <c r="I19" s="140">
        <v>0</v>
      </c>
      <c r="J19" s="140">
        <v>0</v>
      </c>
      <c r="K19" s="140">
        <v>114.19</v>
      </c>
      <c r="L19" s="140">
        <v>0</v>
      </c>
      <c r="M19" s="140">
        <v>0</v>
      </c>
      <c r="N19" s="131">
        <v>56.150000000000006</v>
      </c>
      <c r="O19" s="137"/>
    </row>
    <row r="20" spans="1:15" ht="15" customHeight="1" x14ac:dyDescent="0.3">
      <c r="A20" s="141"/>
      <c r="B20" s="142" t="s">
        <v>142</v>
      </c>
      <c r="C20" s="130" t="s">
        <v>143</v>
      </c>
      <c r="D20" s="131">
        <f>'bieu 2a'!F20</f>
        <v>109.08</v>
      </c>
      <c r="E20" s="143">
        <v>0</v>
      </c>
      <c r="F20" s="143">
        <v>0</v>
      </c>
      <c r="G20" s="143">
        <v>14.73</v>
      </c>
      <c r="H20" s="131">
        <v>0</v>
      </c>
      <c r="I20" s="143">
        <v>0</v>
      </c>
      <c r="J20" s="143">
        <v>0</v>
      </c>
      <c r="K20" s="143">
        <v>38.200000000000003</v>
      </c>
      <c r="L20" s="143">
        <v>0</v>
      </c>
      <c r="M20" s="143">
        <v>0</v>
      </c>
      <c r="N20" s="131">
        <v>56.149999999999991</v>
      </c>
      <c r="O20" s="137"/>
    </row>
    <row r="21" spans="1:15" ht="15" customHeight="1" x14ac:dyDescent="0.3">
      <c r="A21" s="141"/>
      <c r="B21" s="142" t="s">
        <v>144</v>
      </c>
      <c r="C21" s="130" t="s">
        <v>145</v>
      </c>
      <c r="D21" s="131">
        <f>'bieu 2a'!F21</f>
        <v>0</v>
      </c>
      <c r="E21" s="143">
        <v>0</v>
      </c>
      <c r="F21" s="143">
        <v>0</v>
      </c>
      <c r="G21" s="143">
        <v>0</v>
      </c>
      <c r="H21" s="131">
        <v>0</v>
      </c>
      <c r="I21" s="143">
        <v>0</v>
      </c>
      <c r="J21" s="143">
        <v>0</v>
      </c>
      <c r="K21" s="143">
        <v>0</v>
      </c>
      <c r="L21" s="143">
        <v>0</v>
      </c>
      <c r="M21" s="143">
        <v>0</v>
      </c>
      <c r="N21" s="131">
        <v>0</v>
      </c>
      <c r="O21" s="137"/>
    </row>
    <row r="22" spans="1:15" ht="15" customHeight="1" x14ac:dyDescent="0.3">
      <c r="A22" s="141"/>
      <c r="B22" s="142" t="s">
        <v>146</v>
      </c>
      <c r="C22" s="130" t="s">
        <v>147</v>
      </c>
      <c r="D22" s="131">
        <f>'bieu 2a'!F22</f>
        <v>75.989999999999995</v>
      </c>
      <c r="E22" s="143">
        <v>0</v>
      </c>
      <c r="F22" s="143">
        <v>0</v>
      </c>
      <c r="G22" s="143">
        <v>0</v>
      </c>
      <c r="H22" s="131">
        <v>0</v>
      </c>
      <c r="I22" s="143">
        <v>0</v>
      </c>
      <c r="J22" s="143">
        <v>0</v>
      </c>
      <c r="K22" s="143">
        <v>75.989999999999995</v>
      </c>
      <c r="L22" s="143">
        <v>0</v>
      </c>
      <c r="M22" s="143">
        <v>0</v>
      </c>
      <c r="N22" s="131">
        <v>0</v>
      </c>
      <c r="O22" s="137"/>
    </row>
    <row r="23" spans="1:15" s="127" customFormat="1" ht="15" customHeight="1" x14ac:dyDescent="0.3">
      <c r="A23" s="138" t="s">
        <v>148</v>
      </c>
      <c r="B23" s="139" t="s">
        <v>149</v>
      </c>
      <c r="C23" s="135" t="s">
        <v>150</v>
      </c>
      <c r="D23" s="131">
        <f>'bieu 2a'!F23</f>
        <v>2431.46</v>
      </c>
      <c r="E23" s="140">
        <v>0</v>
      </c>
      <c r="F23" s="140">
        <v>0</v>
      </c>
      <c r="G23" s="140">
        <v>93.91</v>
      </c>
      <c r="H23" s="131">
        <v>0</v>
      </c>
      <c r="I23" s="140">
        <v>0</v>
      </c>
      <c r="J23" s="140">
        <v>0</v>
      </c>
      <c r="K23" s="140">
        <v>1208.83</v>
      </c>
      <c r="L23" s="140">
        <v>926.86</v>
      </c>
      <c r="M23" s="140">
        <v>0</v>
      </c>
      <c r="N23" s="131">
        <v>201.86000000000024</v>
      </c>
      <c r="O23" s="137"/>
    </row>
    <row r="24" spans="1:15" s="127" customFormat="1" ht="15" customHeight="1" x14ac:dyDescent="0.3">
      <c r="A24" s="133" t="s">
        <v>151</v>
      </c>
      <c r="B24" s="134" t="s">
        <v>152</v>
      </c>
      <c r="C24" s="135" t="s">
        <v>153</v>
      </c>
      <c r="D24" s="131">
        <f>'bieu 2a'!F24</f>
        <v>659017.11000000022</v>
      </c>
      <c r="E24" s="136">
        <v>95577.949999999983</v>
      </c>
      <c r="F24" s="136">
        <v>192166.18000000002</v>
      </c>
      <c r="G24" s="136">
        <v>227316.24</v>
      </c>
      <c r="H24" s="131">
        <v>0</v>
      </c>
      <c r="I24" s="136">
        <v>1035.8800000000001</v>
      </c>
      <c r="J24" s="136">
        <v>1825.77</v>
      </c>
      <c r="K24" s="136">
        <v>52251.07</v>
      </c>
      <c r="L24" s="136">
        <v>37840.870000000003</v>
      </c>
      <c r="M24" s="136">
        <v>365.72</v>
      </c>
      <c r="N24" s="131">
        <v>50637.430000000219</v>
      </c>
      <c r="O24" s="137"/>
    </row>
    <row r="25" spans="1:15" s="127" customFormat="1" ht="15" customHeight="1" x14ac:dyDescent="0.3">
      <c r="A25" s="138" t="s">
        <v>118</v>
      </c>
      <c r="B25" s="139" t="s">
        <v>154</v>
      </c>
      <c r="C25" s="135" t="s">
        <v>155</v>
      </c>
      <c r="D25" s="131">
        <f>'bieu 2a'!F25</f>
        <v>584044.88000000012</v>
      </c>
      <c r="E25" s="140">
        <v>78479.659999999989</v>
      </c>
      <c r="F25" s="140">
        <v>185270.15000000002</v>
      </c>
      <c r="G25" s="140">
        <v>199463.31999999998</v>
      </c>
      <c r="H25" s="131">
        <v>0</v>
      </c>
      <c r="I25" s="140">
        <v>527.85</v>
      </c>
      <c r="J25" s="140">
        <v>826.57999999999993</v>
      </c>
      <c r="K25" s="140">
        <v>45275.85</v>
      </c>
      <c r="L25" s="140">
        <v>35779.450000000004</v>
      </c>
      <c r="M25" s="140">
        <v>244.74</v>
      </c>
      <c r="N25" s="131">
        <v>38177.280000000144</v>
      </c>
      <c r="O25" s="137"/>
    </row>
    <row r="26" spans="1:15" ht="15" customHeight="1" x14ac:dyDescent="0.3">
      <c r="A26" s="144" t="s">
        <v>156</v>
      </c>
      <c r="B26" s="142" t="s">
        <v>157</v>
      </c>
      <c r="C26" s="130" t="s">
        <v>158</v>
      </c>
      <c r="D26" s="131">
        <f>'bieu 2a'!F26</f>
        <v>554311.33000000007</v>
      </c>
      <c r="E26" s="143">
        <v>73161.789999999994</v>
      </c>
      <c r="F26" s="143">
        <v>169181.28000000003</v>
      </c>
      <c r="G26" s="143">
        <v>193530.81</v>
      </c>
      <c r="H26" s="131">
        <v>0</v>
      </c>
      <c r="I26" s="143">
        <v>527.85</v>
      </c>
      <c r="J26" s="143">
        <v>826.57999999999993</v>
      </c>
      <c r="K26" s="143">
        <v>44228.9</v>
      </c>
      <c r="L26" s="143">
        <v>35213.980000000003</v>
      </c>
      <c r="M26" s="143">
        <v>244.74</v>
      </c>
      <c r="N26" s="131">
        <v>37395.400000000052</v>
      </c>
      <c r="O26" s="137"/>
    </row>
    <row r="27" spans="1:15" ht="15" customHeight="1" x14ac:dyDescent="0.3">
      <c r="A27" s="141"/>
      <c r="B27" s="142" t="s">
        <v>159</v>
      </c>
      <c r="C27" s="130" t="s">
        <v>160</v>
      </c>
      <c r="D27" s="131">
        <f>'bieu 2a'!F27</f>
        <v>515.55000000000007</v>
      </c>
      <c r="E27" s="143">
        <v>125.56</v>
      </c>
      <c r="F27" s="143">
        <v>0</v>
      </c>
      <c r="G27" s="143">
        <v>4.5599999999999996</v>
      </c>
      <c r="H27" s="131">
        <v>0</v>
      </c>
      <c r="I27" s="143">
        <v>0</v>
      </c>
      <c r="J27" s="143">
        <v>0</v>
      </c>
      <c r="K27" s="143">
        <v>207.4</v>
      </c>
      <c r="L27" s="143">
        <v>48.37</v>
      </c>
      <c r="M27" s="143">
        <v>0</v>
      </c>
      <c r="N27" s="131">
        <v>129.66000000000005</v>
      </c>
      <c r="O27" s="137"/>
    </row>
    <row r="28" spans="1:15" ht="15" customHeight="1" x14ac:dyDescent="0.3">
      <c r="A28" s="141"/>
      <c r="B28" s="142" t="s">
        <v>161</v>
      </c>
      <c r="C28" s="130" t="s">
        <v>162</v>
      </c>
      <c r="D28" s="131">
        <f>'bieu 2a'!F28</f>
        <v>13336.91</v>
      </c>
      <c r="E28" s="143">
        <v>2333.31</v>
      </c>
      <c r="F28" s="143">
        <v>7835.66</v>
      </c>
      <c r="G28" s="143">
        <v>2069.34</v>
      </c>
      <c r="H28" s="131">
        <v>0</v>
      </c>
      <c r="I28" s="143">
        <v>0</v>
      </c>
      <c r="J28" s="143">
        <v>0</v>
      </c>
      <c r="K28" s="143">
        <v>591.06000000000006</v>
      </c>
      <c r="L28" s="143">
        <v>235.35999999999999</v>
      </c>
      <c r="M28" s="143">
        <v>0</v>
      </c>
      <c r="N28" s="131">
        <v>272.18000000000029</v>
      </c>
      <c r="O28" s="137"/>
    </row>
    <row r="29" spans="1:15" ht="15" customHeight="1" x14ac:dyDescent="0.3">
      <c r="A29" s="141"/>
      <c r="B29" s="142" t="s">
        <v>163</v>
      </c>
      <c r="C29" s="130" t="s">
        <v>164</v>
      </c>
      <c r="D29" s="131">
        <f>'bieu 2a'!F29</f>
        <v>15881.09</v>
      </c>
      <c r="E29" s="143">
        <v>2859</v>
      </c>
      <c r="F29" s="143">
        <v>8253.2100000000009</v>
      </c>
      <c r="G29" s="143">
        <v>3858.6099999999997</v>
      </c>
      <c r="H29" s="131">
        <v>0</v>
      </c>
      <c r="I29" s="143">
        <v>0</v>
      </c>
      <c r="J29" s="143">
        <v>0</v>
      </c>
      <c r="K29" s="143">
        <v>248.49</v>
      </c>
      <c r="L29" s="143">
        <v>281.74</v>
      </c>
      <c r="M29" s="143">
        <v>0</v>
      </c>
      <c r="N29" s="131">
        <v>380.03999999999951</v>
      </c>
      <c r="O29" s="137"/>
    </row>
    <row r="30" spans="1:15" s="127" customFormat="1" ht="15" customHeight="1" x14ac:dyDescent="0.3">
      <c r="A30" s="138" t="s">
        <v>124</v>
      </c>
      <c r="B30" s="139" t="s">
        <v>165</v>
      </c>
      <c r="C30" s="135" t="s">
        <v>166</v>
      </c>
      <c r="D30" s="131">
        <f>'bieu 2a'!F30</f>
        <v>21874.080000000002</v>
      </c>
      <c r="E30" s="140">
        <v>3305.44</v>
      </c>
      <c r="F30" s="140">
        <v>3254.44</v>
      </c>
      <c r="G30" s="140">
        <v>6294.64</v>
      </c>
      <c r="H30" s="131">
        <v>0</v>
      </c>
      <c r="I30" s="140">
        <v>140.71</v>
      </c>
      <c r="J30" s="140">
        <v>68.13</v>
      </c>
      <c r="K30" s="140">
        <v>2631.8999999999996</v>
      </c>
      <c r="L30" s="140">
        <v>987.30999999999983</v>
      </c>
      <c r="M30" s="140">
        <v>55.61</v>
      </c>
      <c r="N30" s="131">
        <v>5135.9000000000042</v>
      </c>
      <c r="O30" s="137"/>
    </row>
    <row r="31" spans="1:15" s="127" customFormat="1" ht="15" customHeight="1" x14ac:dyDescent="0.3">
      <c r="A31" s="138" t="s">
        <v>139</v>
      </c>
      <c r="B31" s="139" t="s">
        <v>167</v>
      </c>
      <c r="C31" s="135" t="s">
        <v>168</v>
      </c>
      <c r="D31" s="131">
        <f>'bieu 2a'!F31</f>
        <v>53098.149999999987</v>
      </c>
      <c r="E31" s="140">
        <v>13792.849999999999</v>
      </c>
      <c r="F31" s="140">
        <v>3641.5899999999997</v>
      </c>
      <c r="G31" s="140">
        <v>21558.280000000002</v>
      </c>
      <c r="H31" s="131">
        <v>0</v>
      </c>
      <c r="I31" s="140">
        <v>367.32000000000005</v>
      </c>
      <c r="J31" s="140">
        <v>931.06000000000006</v>
      </c>
      <c r="K31" s="140">
        <v>4343.32</v>
      </c>
      <c r="L31" s="140">
        <v>1074.1099999999999</v>
      </c>
      <c r="M31" s="140">
        <v>65.37</v>
      </c>
      <c r="N31" s="131">
        <v>7324.2499999999909</v>
      </c>
      <c r="O31" s="137"/>
    </row>
    <row r="32" spans="1:15" s="127" customFormat="1" ht="15" customHeight="1" x14ac:dyDescent="0.3">
      <c r="A32" s="138" t="s">
        <v>148</v>
      </c>
      <c r="B32" s="139" t="s">
        <v>169</v>
      </c>
      <c r="C32" s="135" t="s">
        <v>170</v>
      </c>
      <c r="D32" s="131">
        <f>'bieu 2a'!F32</f>
        <v>0</v>
      </c>
      <c r="E32" s="140">
        <v>0</v>
      </c>
      <c r="F32" s="140">
        <v>0</v>
      </c>
      <c r="G32" s="140">
        <v>0</v>
      </c>
      <c r="H32" s="131">
        <v>0</v>
      </c>
      <c r="I32" s="140">
        <v>0</v>
      </c>
      <c r="J32" s="140">
        <v>0</v>
      </c>
      <c r="K32" s="140">
        <v>0</v>
      </c>
      <c r="L32" s="140">
        <v>0</v>
      </c>
      <c r="M32" s="140">
        <v>0</v>
      </c>
      <c r="N32" s="131">
        <v>0</v>
      </c>
      <c r="O32" s="137"/>
    </row>
    <row r="33" spans="1:15" ht="15" customHeight="1" x14ac:dyDescent="0.3">
      <c r="A33" s="145" t="s">
        <v>171</v>
      </c>
      <c r="B33" s="129" t="s">
        <v>172</v>
      </c>
      <c r="C33" s="130" t="s">
        <v>173</v>
      </c>
      <c r="D33" s="131">
        <f>'bieu 2a'!F33</f>
        <v>259684.58</v>
      </c>
      <c r="E33" s="131">
        <v>2671.38</v>
      </c>
      <c r="F33" s="131">
        <v>21898.39</v>
      </c>
      <c r="G33" s="131">
        <v>23308.49</v>
      </c>
      <c r="H33" s="131">
        <v>0</v>
      </c>
      <c r="I33" s="131">
        <v>1426.04</v>
      </c>
      <c r="J33" s="131">
        <v>1190.5099999999998</v>
      </c>
      <c r="K33" s="131">
        <v>54489.470000000008</v>
      </c>
      <c r="L33" s="131">
        <v>2775.79</v>
      </c>
      <c r="M33" s="131">
        <v>807.81</v>
      </c>
      <c r="N33" s="131">
        <v>151116.70000000001</v>
      </c>
      <c r="O33" s="137"/>
    </row>
    <row r="34" spans="1:15" s="127" customFormat="1" ht="15" customHeight="1" x14ac:dyDescent="0.3">
      <c r="A34" s="138" t="s">
        <v>118</v>
      </c>
      <c r="B34" s="139" t="s">
        <v>174</v>
      </c>
      <c r="C34" s="135" t="s">
        <v>175</v>
      </c>
      <c r="D34" s="131">
        <f>'bieu 2a'!F34</f>
        <v>87241.01</v>
      </c>
      <c r="E34" s="140">
        <v>355.37</v>
      </c>
      <c r="F34" s="140">
        <v>6945.8899999999994</v>
      </c>
      <c r="G34" s="140">
        <v>4499.3100000000004</v>
      </c>
      <c r="H34" s="131">
        <v>0</v>
      </c>
      <c r="I34" s="140">
        <v>121.36</v>
      </c>
      <c r="J34" s="140">
        <v>328.53999999999996</v>
      </c>
      <c r="K34" s="140">
        <v>43312.860000000008</v>
      </c>
      <c r="L34" s="140">
        <v>578.64</v>
      </c>
      <c r="M34" s="140">
        <v>123.95</v>
      </c>
      <c r="N34" s="131">
        <v>30975.09</v>
      </c>
      <c r="O34" s="137"/>
    </row>
    <row r="35" spans="1:15" s="127" customFormat="1" ht="15" customHeight="1" x14ac:dyDescent="0.3">
      <c r="A35" s="138" t="s">
        <v>124</v>
      </c>
      <c r="B35" s="139" t="s">
        <v>176</v>
      </c>
      <c r="C35" s="135" t="s">
        <v>177</v>
      </c>
      <c r="D35" s="131">
        <f>'bieu 2a'!F35</f>
        <v>38013.599999999999</v>
      </c>
      <c r="E35" s="140">
        <v>147.86000000000001</v>
      </c>
      <c r="F35" s="140">
        <v>6655.48</v>
      </c>
      <c r="G35" s="140">
        <v>3662.07</v>
      </c>
      <c r="H35" s="131">
        <v>0</v>
      </c>
      <c r="I35" s="140">
        <v>245.09</v>
      </c>
      <c r="J35" s="140">
        <v>120.02000000000001</v>
      </c>
      <c r="K35" s="140">
        <v>3166.6499999999996</v>
      </c>
      <c r="L35" s="140">
        <v>1012.51</v>
      </c>
      <c r="M35" s="140">
        <v>182.70999999999998</v>
      </c>
      <c r="N35" s="131">
        <v>22821.21000000001</v>
      </c>
      <c r="O35" s="137"/>
    </row>
    <row r="36" spans="1:15" s="127" customFormat="1" ht="15" customHeight="1" x14ac:dyDescent="0.3">
      <c r="A36" s="138" t="s">
        <v>139</v>
      </c>
      <c r="B36" s="139" t="s">
        <v>178</v>
      </c>
      <c r="C36" s="135" t="s">
        <v>179</v>
      </c>
      <c r="D36" s="131">
        <f>'bieu 2a'!F36</f>
        <v>134429.97</v>
      </c>
      <c r="E36" s="140">
        <v>2168.15</v>
      </c>
      <c r="F36" s="140">
        <v>8297.02</v>
      </c>
      <c r="G36" s="140">
        <v>15147.11</v>
      </c>
      <c r="H36" s="131">
        <v>0</v>
      </c>
      <c r="I36" s="140">
        <v>1059.5899999999999</v>
      </c>
      <c r="J36" s="140">
        <v>741.94999999999993</v>
      </c>
      <c r="K36" s="140">
        <v>8009.9600000000009</v>
      </c>
      <c r="L36" s="140">
        <v>1184.6399999999999</v>
      </c>
      <c r="M36" s="140">
        <v>501.15000000000003</v>
      </c>
      <c r="N36" s="131">
        <v>97320.400000000009</v>
      </c>
      <c r="O36" s="137"/>
    </row>
    <row r="37" spans="1:15" ht="20.25" hidden="1" customHeight="1" x14ac:dyDescent="0.3">
      <c r="A37" s="191"/>
      <c r="B37" s="192"/>
      <c r="K37" s="191"/>
      <c r="L37" s="192"/>
      <c r="M37" s="192"/>
    </row>
    <row r="38" spans="1:15" hidden="1" x14ac:dyDescent="0.3">
      <c r="K38" s="191"/>
      <c r="L38" s="192"/>
      <c r="M38" s="192"/>
    </row>
    <row r="39" spans="1:15" hidden="1" x14ac:dyDescent="0.3"/>
    <row r="40" spans="1:15" hidden="1" x14ac:dyDescent="0.3"/>
    <row r="41" spans="1:15" hidden="1" x14ac:dyDescent="0.3"/>
    <row r="42" spans="1:15" hidden="1" x14ac:dyDescent="0.3"/>
    <row r="43" spans="1:15" hidden="1" x14ac:dyDescent="0.3"/>
    <row r="44" spans="1:15" hidden="1" x14ac:dyDescent="0.3"/>
    <row r="45" spans="1:15" hidden="1" x14ac:dyDescent="0.3"/>
    <row r="46" spans="1:15" hidden="1" x14ac:dyDescent="0.3">
      <c r="F46" s="132"/>
    </row>
  </sheetData>
  <mergeCells count="22">
    <mergeCell ref="N4:N5"/>
    <mergeCell ref="B1:N1"/>
    <mergeCell ref="A2:N2"/>
    <mergeCell ref="G3:I3"/>
    <mergeCell ref="J3:K3"/>
    <mergeCell ref="L3:N3"/>
    <mergeCell ref="A37:B37"/>
    <mergeCell ref="K37:M37"/>
    <mergeCell ref="K38:M38"/>
    <mergeCell ref="F4:F5"/>
    <mergeCell ref="G4:G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H4:H5"/>
    <mergeCell ref="M4:M5"/>
  </mergeCells>
  <pageMargins left="0.45" right="0.2" top="0.5" bottom="0.5" header="0.3" footer="0.3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H107"/>
  <sheetViews>
    <sheetView tabSelected="1" view="pageBreakPreview" zoomScale="70" zoomScaleNormal="40" zoomScaleSheetLayoutView="70" workbookViewId="0">
      <selection activeCell="XEH15" sqref="XEH1:XEH1048576"/>
    </sheetView>
  </sheetViews>
  <sheetFormatPr defaultRowHeight="17.5" x14ac:dyDescent="0.35"/>
  <cols>
    <col min="1" max="1" width="6.9375" style="37" customWidth="1"/>
    <col min="2" max="2" width="14" style="38" customWidth="1"/>
    <col min="3" max="3" width="8.75" style="37" customWidth="1"/>
    <col min="4" max="5" width="8" style="37" customWidth="1"/>
    <col min="6" max="6" width="7.5625" style="37" customWidth="1"/>
    <col min="7" max="7" width="6.9375" style="37" customWidth="1"/>
    <col min="8" max="8" width="7.5625" style="37" customWidth="1"/>
    <col min="9" max="9" width="6.9375" style="37" customWidth="1"/>
    <col min="10" max="11" width="7.25" style="37" customWidth="1"/>
    <col min="12" max="12" width="7.8125" style="37" customWidth="1"/>
    <col min="13" max="13" width="11.75" style="1" hidden="1" customWidth="1"/>
    <col min="14" max="14" width="9.75" hidden="1" customWidth="1"/>
    <col min="15" max="15" width="17" hidden="1" customWidth="1"/>
    <col min="16" max="16362" width="0" hidden="1" customWidth="1"/>
  </cols>
  <sheetData>
    <row r="1" spans="1:16 16362:16362" x14ac:dyDescent="0.35">
      <c r="A1" s="212" t="s">
        <v>232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</row>
    <row r="2" spans="1:16 16362:16362" x14ac:dyDescent="0.35">
      <c r="A2" s="213" t="str">
        <f>'bieu 3'!A2</f>
        <v xml:space="preserve">(Kèm theo Quyết định số 1047/QĐ-UBND  ngày 31/3/2026 của Chủ tịch UBND tỉnh Quảng Ngãi) 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</row>
    <row r="3" spans="1:16 16362:16362" ht="20.25" customHeight="1" x14ac:dyDescent="0.35">
      <c r="K3" s="213" t="s">
        <v>200</v>
      </c>
      <c r="L3" s="213"/>
    </row>
    <row r="4" spans="1:16 16362:16362" x14ac:dyDescent="0.35">
      <c r="K4" s="214" t="s">
        <v>199</v>
      </c>
      <c r="L4" s="214"/>
    </row>
    <row r="5" spans="1:16 16362:16362" s="169" customFormat="1" ht="24" customHeight="1" x14ac:dyDescent="0.35">
      <c r="A5" s="206" t="s">
        <v>0</v>
      </c>
      <c r="B5" s="209" t="s">
        <v>1</v>
      </c>
      <c r="C5" s="209" t="s">
        <v>2</v>
      </c>
      <c r="D5" s="209" t="s">
        <v>3</v>
      </c>
      <c r="E5" s="209" t="s">
        <v>4</v>
      </c>
      <c r="F5" s="209" t="s">
        <v>5</v>
      </c>
      <c r="G5" s="215"/>
      <c r="H5" s="206" t="s">
        <v>6</v>
      </c>
      <c r="I5" s="216"/>
      <c r="J5" s="216"/>
      <c r="K5" s="215"/>
      <c r="L5" s="209" t="s">
        <v>7</v>
      </c>
      <c r="M5" s="168"/>
    </row>
    <row r="6" spans="1:16 16362:16362" s="169" customFormat="1" ht="15.5" x14ac:dyDescent="0.35">
      <c r="A6" s="207"/>
      <c r="B6" s="210"/>
      <c r="C6" s="207"/>
      <c r="D6" s="207"/>
      <c r="E6" s="207"/>
      <c r="F6" s="209" t="s">
        <v>8</v>
      </c>
      <c r="G6" s="209" t="s">
        <v>9</v>
      </c>
      <c r="H6" s="209" t="s">
        <v>10</v>
      </c>
      <c r="I6" s="209" t="s">
        <v>11</v>
      </c>
      <c r="J6" s="209" t="s">
        <v>12</v>
      </c>
      <c r="K6" s="209" t="s">
        <v>13</v>
      </c>
      <c r="L6" s="207"/>
      <c r="M6" s="168"/>
    </row>
    <row r="7" spans="1:16 16362:16362" s="169" customFormat="1" ht="15.5" x14ac:dyDescent="0.35">
      <c r="A7" s="207"/>
      <c r="B7" s="210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168"/>
    </row>
    <row r="8" spans="1:16 16362:16362" s="169" customFormat="1" ht="24.75" customHeight="1" x14ac:dyDescent="0.35">
      <c r="A8" s="208"/>
      <c r="B8" s="211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68"/>
    </row>
    <row r="9" spans="1:16 16362:16362" s="169" customFormat="1" ht="15.5" x14ac:dyDescent="0.35">
      <c r="A9" s="170" t="s">
        <v>14</v>
      </c>
      <c r="B9" s="171" t="s">
        <v>15</v>
      </c>
      <c r="C9" s="170" t="s">
        <v>16</v>
      </c>
      <c r="D9" s="170" t="s">
        <v>17</v>
      </c>
      <c r="E9" s="170" t="s">
        <v>18</v>
      </c>
      <c r="F9" s="170" t="s">
        <v>19</v>
      </c>
      <c r="G9" s="170" t="s">
        <v>20</v>
      </c>
      <c r="H9" s="170" t="s">
        <v>21</v>
      </c>
      <c r="I9" s="170" t="s">
        <v>22</v>
      </c>
      <c r="J9" s="170" t="s">
        <v>23</v>
      </c>
      <c r="K9" s="170" t="s">
        <v>24</v>
      </c>
      <c r="L9" s="170" t="s">
        <v>25</v>
      </c>
      <c r="M9" s="168"/>
    </row>
    <row r="10" spans="1:16 16362:16362" s="36" customFormat="1" ht="16.5" x14ac:dyDescent="0.35">
      <c r="A10" s="204" t="s">
        <v>99</v>
      </c>
      <c r="B10" s="205"/>
      <c r="C10" s="39">
        <f>SUM(C11:C106)</f>
        <v>1482519.7768930988</v>
      </c>
      <c r="D10" s="39">
        <f>SUM(D11:D106)</f>
        <v>968112.65000000037</v>
      </c>
      <c r="E10" s="39">
        <f t="shared" ref="E10:K10" si="0">SUM(E11:E106)</f>
        <v>659017.1100000001</v>
      </c>
      <c r="F10" s="39">
        <f t="shared" si="0"/>
        <v>221854.53000000009</v>
      </c>
      <c r="G10" s="39">
        <f t="shared" si="0"/>
        <v>87241.009999999907</v>
      </c>
      <c r="H10" s="39">
        <f t="shared" si="0"/>
        <v>892893.68000000028</v>
      </c>
      <c r="I10" s="39">
        <f t="shared" si="0"/>
        <v>90405.68</v>
      </c>
      <c r="J10" s="39">
        <f t="shared" si="0"/>
        <v>275753.15000000002</v>
      </c>
      <c r="K10" s="39">
        <f t="shared" si="0"/>
        <v>526734.85</v>
      </c>
      <c r="L10" s="43">
        <f>FLOOR((E10+F10)/C10*100,0.01)</f>
        <v>59.410000000000004</v>
      </c>
      <c r="M10" s="64"/>
      <c r="N10" s="64"/>
      <c r="O10" s="64"/>
      <c r="P10" s="64"/>
    </row>
    <row r="11" spans="1:16 16362:16362" x14ac:dyDescent="0.35">
      <c r="A11" s="40">
        <v>1</v>
      </c>
      <c r="B11" s="41" t="s">
        <v>73</v>
      </c>
      <c r="C11" s="42">
        <v>2421.3355722176402</v>
      </c>
      <c r="D11" s="43">
        <f>E11+F11+G11</f>
        <v>0</v>
      </c>
      <c r="E11" s="42">
        <v>0</v>
      </c>
      <c r="F11" s="42"/>
      <c r="G11" s="42"/>
      <c r="H11" s="43">
        <f>I11+J11+K11</f>
        <v>0</v>
      </c>
      <c r="I11" s="42">
        <v>0</v>
      </c>
      <c r="J11" s="42">
        <v>0</v>
      </c>
      <c r="K11" s="42"/>
      <c r="L11" s="43">
        <f>FLOOR((E11+F11)/C11*100,0.01)</f>
        <v>0</v>
      </c>
      <c r="N11" s="1"/>
      <c r="O11" s="1"/>
    </row>
    <row r="12" spans="1:16 16362:16362" x14ac:dyDescent="0.35">
      <c r="A12" s="40">
        <v>2</v>
      </c>
      <c r="B12" s="41" t="s">
        <v>74</v>
      </c>
      <c r="C12" s="42">
        <v>4773.8700286283402</v>
      </c>
      <c r="D12" s="43">
        <f t="shared" ref="D12:D75" si="1">E12+F12+G12</f>
        <v>1191.71</v>
      </c>
      <c r="E12" s="42">
        <v>6.71</v>
      </c>
      <c r="F12" s="42">
        <v>881.18000000000006</v>
      </c>
      <c r="G12" s="42">
        <v>303.82000000000005</v>
      </c>
      <c r="H12" s="43">
        <f t="shared" ref="H12:H66" si="2">I12+J12+K12</f>
        <v>464.43</v>
      </c>
      <c r="I12" s="42">
        <v>0</v>
      </c>
      <c r="J12" s="42">
        <v>103</v>
      </c>
      <c r="K12" s="42">
        <v>361.43</v>
      </c>
      <c r="L12" s="43">
        <f t="shared" ref="L12:L13" si="3">FLOOR((E12+F12)/C12*100,0.01)</f>
        <v>18.59</v>
      </c>
      <c r="N12" s="1"/>
      <c r="O12" s="1"/>
    </row>
    <row r="13" spans="1:16 16362:16362" x14ac:dyDescent="0.35">
      <c r="A13" s="40">
        <v>3</v>
      </c>
      <c r="B13" s="41" t="s">
        <v>75</v>
      </c>
      <c r="C13" s="42">
        <v>9168.9574480434403</v>
      </c>
      <c r="D13" s="43">
        <f t="shared" si="1"/>
        <v>6043.5700000000006</v>
      </c>
      <c r="E13" s="42">
        <v>2296.7200000000003</v>
      </c>
      <c r="F13" s="42">
        <v>2888.9700000000003</v>
      </c>
      <c r="G13" s="42">
        <v>857.88</v>
      </c>
      <c r="H13" s="43">
        <f t="shared" si="2"/>
        <v>5251.16</v>
      </c>
      <c r="I13" s="42">
        <v>0</v>
      </c>
      <c r="J13" s="42">
        <v>2163.5100000000002</v>
      </c>
      <c r="K13" s="42">
        <v>3087.65</v>
      </c>
      <c r="L13" s="43">
        <f t="shared" si="3"/>
        <v>56.550000000000004</v>
      </c>
      <c r="N13" s="1"/>
      <c r="O13" s="1"/>
    </row>
    <row r="14" spans="1:16 16362:16362" x14ac:dyDescent="0.35">
      <c r="A14" s="40">
        <v>4</v>
      </c>
      <c r="B14" s="41" t="s">
        <v>76</v>
      </c>
      <c r="C14" s="42">
        <v>4193.7334270474303</v>
      </c>
      <c r="D14" s="43">
        <f t="shared" si="1"/>
        <v>27.22</v>
      </c>
      <c r="E14" s="42">
        <v>0</v>
      </c>
      <c r="F14" s="42">
        <v>27.22</v>
      </c>
      <c r="G14" s="42"/>
      <c r="H14" s="43">
        <f t="shared" si="2"/>
        <v>0</v>
      </c>
      <c r="I14" s="42">
        <v>0</v>
      </c>
      <c r="J14" s="42">
        <v>0</v>
      </c>
      <c r="K14" s="42"/>
      <c r="L14" s="43">
        <f>FLOOR((E14+F14)/C14*100,0.01)</f>
        <v>0.64</v>
      </c>
      <c r="N14" s="1"/>
      <c r="O14" s="1"/>
      <c r="XEH14">
        <f>SUBTOTAL(9,A14:XEG14)</f>
        <v>4252.8134270474311</v>
      </c>
    </row>
    <row r="15" spans="1:16 16362:16362" x14ac:dyDescent="0.35">
      <c r="A15" s="40">
        <v>5</v>
      </c>
      <c r="B15" s="41" t="s">
        <v>27</v>
      </c>
      <c r="C15" s="44">
        <v>13614.6797618939</v>
      </c>
      <c r="D15" s="43">
        <f t="shared" si="1"/>
        <v>10484.57</v>
      </c>
      <c r="E15" s="44">
        <v>4685.45</v>
      </c>
      <c r="F15" s="44">
        <v>3657.74</v>
      </c>
      <c r="G15" s="44">
        <v>2141.38</v>
      </c>
      <c r="H15" s="43">
        <f t="shared" si="2"/>
        <v>7684.65</v>
      </c>
      <c r="I15" s="44">
        <v>0</v>
      </c>
      <c r="J15" s="44">
        <v>5927.03</v>
      </c>
      <c r="K15" s="44">
        <v>1757.62</v>
      </c>
      <c r="L15" s="43">
        <f>FLOOR((E15+F15)/C15*100,0.01)</f>
        <v>61.28</v>
      </c>
      <c r="N15" s="1"/>
      <c r="O15" s="1"/>
    </row>
    <row r="16" spans="1:16 16362:16362" x14ac:dyDescent="0.35">
      <c r="A16" s="40">
        <v>6</v>
      </c>
      <c r="B16" s="41" t="s">
        <v>26</v>
      </c>
      <c r="C16" s="43">
        <v>12708.7988152865</v>
      </c>
      <c r="D16" s="43">
        <f t="shared" si="1"/>
        <v>10076.23</v>
      </c>
      <c r="E16" s="43">
        <v>3272.88</v>
      </c>
      <c r="F16" s="43">
        <v>4031.9700000000003</v>
      </c>
      <c r="G16" s="43">
        <v>2771.38</v>
      </c>
      <c r="H16" s="43">
        <f t="shared" si="2"/>
        <v>6717.78</v>
      </c>
      <c r="I16" s="43">
        <v>0</v>
      </c>
      <c r="J16" s="43">
        <v>4681.28</v>
      </c>
      <c r="K16" s="43">
        <v>2036.5</v>
      </c>
      <c r="L16" s="43">
        <f>FLOOR((E16+F16)/C16*100,0.01)</f>
        <v>57.47</v>
      </c>
      <c r="N16" s="1"/>
      <c r="O16" s="1"/>
    </row>
    <row r="17" spans="1:15" x14ac:dyDescent="0.35">
      <c r="A17" s="40">
        <v>7</v>
      </c>
      <c r="B17" s="41" t="s">
        <v>28</v>
      </c>
      <c r="C17" s="43">
        <v>12240.485393839001</v>
      </c>
      <c r="D17" s="43">
        <f t="shared" si="1"/>
        <v>9894.5</v>
      </c>
      <c r="E17" s="43">
        <v>4620.57</v>
      </c>
      <c r="F17" s="43">
        <v>3014.7200000000003</v>
      </c>
      <c r="G17" s="43">
        <v>2259.21</v>
      </c>
      <c r="H17" s="43">
        <f t="shared" si="2"/>
        <v>7004.66</v>
      </c>
      <c r="I17" s="43">
        <v>0</v>
      </c>
      <c r="J17" s="43">
        <v>3850.8</v>
      </c>
      <c r="K17" s="43">
        <v>3153.86</v>
      </c>
      <c r="L17" s="43">
        <f t="shared" ref="L17:L18" si="4">FLOOR((E17+F17)/C17*100,0.01)</f>
        <v>62.370000000000005</v>
      </c>
      <c r="N17" s="1"/>
      <c r="O17" s="1"/>
    </row>
    <row r="18" spans="1:15" x14ac:dyDescent="0.35">
      <c r="A18" s="40">
        <v>8</v>
      </c>
      <c r="B18" s="41" t="s">
        <v>33</v>
      </c>
      <c r="C18" s="43">
        <v>16348.0212524081</v>
      </c>
      <c r="D18" s="43">
        <f t="shared" si="1"/>
        <v>12383.89</v>
      </c>
      <c r="E18" s="43">
        <v>3036.95</v>
      </c>
      <c r="F18" s="43">
        <v>6990.6900000000005</v>
      </c>
      <c r="G18" s="43">
        <v>2356.25</v>
      </c>
      <c r="H18" s="43">
        <f t="shared" si="2"/>
        <v>8415.51</v>
      </c>
      <c r="I18" s="43">
        <v>0</v>
      </c>
      <c r="J18" s="43">
        <v>5680.33</v>
      </c>
      <c r="K18" s="43">
        <v>2735.18</v>
      </c>
      <c r="L18" s="43">
        <f t="shared" si="4"/>
        <v>61.33</v>
      </c>
      <c r="N18" s="1"/>
      <c r="O18" s="1"/>
    </row>
    <row r="19" spans="1:15" x14ac:dyDescent="0.35">
      <c r="A19" s="40">
        <v>9</v>
      </c>
      <c r="B19" s="41" t="s">
        <v>30</v>
      </c>
      <c r="C19" s="43">
        <v>18806.970339282099</v>
      </c>
      <c r="D19" s="43">
        <f t="shared" si="1"/>
        <v>14995.51</v>
      </c>
      <c r="E19" s="43">
        <v>8116.93</v>
      </c>
      <c r="F19" s="43">
        <v>4100.7300000000005</v>
      </c>
      <c r="G19" s="43">
        <v>2777.8500000000004</v>
      </c>
      <c r="H19" s="43">
        <f t="shared" si="2"/>
        <v>11954.89</v>
      </c>
      <c r="I19" s="43">
        <v>0</v>
      </c>
      <c r="J19" s="43">
        <v>10402.26</v>
      </c>
      <c r="K19" s="43">
        <v>1552.6299999999999</v>
      </c>
      <c r="L19" s="43">
        <f>FLOOR((E19+F19)/C19*100,0.01)</f>
        <v>64.960000000000008</v>
      </c>
      <c r="N19" s="1"/>
      <c r="O19" s="1"/>
    </row>
    <row r="20" spans="1:15" x14ac:dyDescent="0.35">
      <c r="A20" s="40">
        <v>10</v>
      </c>
      <c r="B20" s="41" t="s">
        <v>31</v>
      </c>
      <c r="C20" s="43">
        <v>12668.363218393401</v>
      </c>
      <c r="D20" s="43">
        <f t="shared" si="1"/>
        <v>9584.17</v>
      </c>
      <c r="E20" s="43">
        <v>3359.38</v>
      </c>
      <c r="F20" s="43">
        <v>3547.5299999999997</v>
      </c>
      <c r="G20" s="43">
        <v>2677.26</v>
      </c>
      <c r="H20" s="43">
        <f t="shared" si="2"/>
        <v>6550.8900000000012</v>
      </c>
      <c r="I20" s="43">
        <v>0</v>
      </c>
      <c r="J20" s="43">
        <v>4159.2800000000007</v>
      </c>
      <c r="K20" s="43">
        <v>2391.61</v>
      </c>
      <c r="L20" s="43">
        <f>FLOOR((E20+F20)/C20*100,0.01)</f>
        <v>54.52</v>
      </c>
      <c r="N20" s="1"/>
      <c r="O20" s="1"/>
    </row>
    <row r="21" spans="1:15" x14ac:dyDescent="0.35">
      <c r="A21" s="40">
        <v>11</v>
      </c>
      <c r="B21" s="41" t="s">
        <v>29</v>
      </c>
      <c r="C21" s="43">
        <v>15430.3823512693</v>
      </c>
      <c r="D21" s="43">
        <f t="shared" si="1"/>
        <v>11572.359999999999</v>
      </c>
      <c r="E21" s="43">
        <v>2139.4499999999998</v>
      </c>
      <c r="F21" s="43">
        <v>6105.95</v>
      </c>
      <c r="G21" s="43">
        <v>3326.9599999999996</v>
      </c>
      <c r="H21" s="43">
        <f t="shared" si="2"/>
        <v>8343.630000000001</v>
      </c>
      <c r="I21" s="43">
        <v>0</v>
      </c>
      <c r="J21" s="43">
        <v>3496.12</v>
      </c>
      <c r="K21" s="43">
        <v>4847.51</v>
      </c>
      <c r="L21" s="43">
        <f t="shared" ref="L21:L84" si="5">FLOOR((E21+F21)/C21*100,0.01)</f>
        <v>53.43</v>
      </c>
      <c r="N21" s="1"/>
      <c r="O21" s="1"/>
    </row>
    <row r="22" spans="1:15" x14ac:dyDescent="0.35">
      <c r="A22" s="40">
        <v>12</v>
      </c>
      <c r="B22" s="41" t="s">
        <v>32</v>
      </c>
      <c r="C22" s="44">
        <v>9576.5478401267992</v>
      </c>
      <c r="D22" s="43">
        <f t="shared" si="1"/>
        <v>6048.0599999999995</v>
      </c>
      <c r="E22" s="44">
        <v>381.87</v>
      </c>
      <c r="F22" s="44">
        <v>3355.05</v>
      </c>
      <c r="G22" s="44">
        <v>2311.14</v>
      </c>
      <c r="H22" s="43">
        <f t="shared" si="2"/>
        <v>3572.01</v>
      </c>
      <c r="I22" s="44">
        <v>0</v>
      </c>
      <c r="J22" s="44">
        <v>1228.68</v>
      </c>
      <c r="K22" s="44">
        <v>2343.33</v>
      </c>
      <c r="L22" s="43">
        <f t="shared" si="5"/>
        <v>39.020000000000003</v>
      </c>
      <c r="N22" s="1"/>
      <c r="O22" s="1"/>
    </row>
    <row r="23" spans="1:15" x14ac:dyDescent="0.35">
      <c r="A23" s="40">
        <v>13</v>
      </c>
      <c r="B23" s="41" t="s">
        <v>35</v>
      </c>
      <c r="C23" s="43">
        <v>2442.36847458999</v>
      </c>
      <c r="D23" s="43">
        <f t="shared" si="1"/>
        <v>251.68</v>
      </c>
      <c r="E23" s="43">
        <v>0</v>
      </c>
      <c r="F23" s="43">
        <v>251.68</v>
      </c>
      <c r="G23" s="43"/>
      <c r="H23" s="43">
        <f t="shared" si="2"/>
        <v>0</v>
      </c>
      <c r="I23" s="43">
        <v>0</v>
      </c>
      <c r="J23" s="43">
        <v>0</v>
      </c>
      <c r="K23" s="43"/>
      <c r="L23" s="43">
        <f t="shared" si="5"/>
        <v>10.3</v>
      </c>
      <c r="N23" s="1"/>
      <c r="O23" s="1"/>
    </row>
    <row r="24" spans="1:15" x14ac:dyDescent="0.35">
      <c r="A24" s="40">
        <v>14</v>
      </c>
      <c r="B24" s="41" t="s">
        <v>34</v>
      </c>
      <c r="C24" s="43">
        <v>5395.2578235583296</v>
      </c>
      <c r="D24" s="43">
        <f t="shared" si="1"/>
        <v>1971.06</v>
      </c>
      <c r="E24" s="43">
        <v>0</v>
      </c>
      <c r="F24" s="43">
        <v>1459.59</v>
      </c>
      <c r="G24" s="43">
        <v>511.47</v>
      </c>
      <c r="H24" s="43">
        <f t="shared" si="2"/>
        <v>1451.1399999999999</v>
      </c>
      <c r="I24" s="43">
        <v>0</v>
      </c>
      <c r="J24" s="43">
        <v>21.85</v>
      </c>
      <c r="K24" s="43">
        <v>1429.29</v>
      </c>
      <c r="L24" s="43">
        <f t="shared" si="5"/>
        <v>27.05</v>
      </c>
      <c r="N24" s="1"/>
      <c r="O24" s="1"/>
    </row>
    <row r="25" spans="1:15" x14ac:dyDescent="0.35">
      <c r="A25" s="40">
        <v>15</v>
      </c>
      <c r="B25" s="41" t="s">
        <v>36</v>
      </c>
      <c r="C25" s="43">
        <v>5701.1209818276002</v>
      </c>
      <c r="D25" s="43">
        <f t="shared" si="1"/>
        <v>3068.6600000000003</v>
      </c>
      <c r="E25" s="43">
        <v>164.09</v>
      </c>
      <c r="F25" s="43">
        <v>2532.69</v>
      </c>
      <c r="G25" s="43">
        <v>371.88</v>
      </c>
      <c r="H25" s="43">
        <f t="shared" si="2"/>
        <v>2071.16</v>
      </c>
      <c r="I25" s="43">
        <v>0</v>
      </c>
      <c r="J25" s="43">
        <v>0</v>
      </c>
      <c r="K25" s="43">
        <v>2071.16</v>
      </c>
      <c r="L25" s="43">
        <f t="shared" si="5"/>
        <v>47.300000000000004</v>
      </c>
      <c r="N25" s="1"/>
      <c r="O25" s="1"/>
    </row>
    <row r="26" spans="1:15" x14ac:dyDescent="0.35">
      <c r="A26" s="40">
        <v>16</v>
      </c>
      <c r="B26" s="41" t="s">
        <v>37</v>
      </c>
      <c r="C26" s="44">
        <v>9910.9662598345494</v>
      </c>
      <c r="D26" s="43">
        <f t="shared" si="1"/>
        <v>7518</v>
      </c>
      <c r="E26" s="44">
        <v>2426.66</v>
      </c>
      <c r="F26" s="44">
        <v>3247.9300000000003</v>
      </c>
      <c r="G26" s="44">
        <v>1843.41</v>
      </c>
      <c r="H26" s="43">
        <f t="shared" si="2"/>
        <v>6695.07</v>
      </c>
      <c r="I26" s="44">
        <v>0</v>
      </c>
      <c r="J26" s="44">
        <v>971.6099999999999</v>
      </c>
      <c r="K26" s="44">
        <v>5723.46</v>
      </c>
      <c r="L26" s="43">
        <f t="shared" si="5"/>
        <v>57.25</v>
      </c>
      <c r="N26" s="1"/>
      <c r="O26" s="1"/>
    </row>
    <row r="27" spans="1:15" x14ac:dyDescent="0.35">
      <c r="A27" s="40">
        <v>17</v>
      </c>
      <c r="B27" s="41" t="s">
        <v>38</v>
      </c>
      <c r="C27" s="43">
        <v>7616.3307444877</v>
      </c>
      <c r="D27" s="43">
        <f t="shared" si="1"/>
        <v>3774.12</v>
      </c>
      <c r="E27" s="43">
        <v>975.96</v>
      </c>
      <c r="F27" s="43">
        <v>2334.19</v>
      </c>
      <c r="G27" s="43">
        <v>463.97</v>
      </c>
      <c r="H27" s="43">
        <f t="shared" si="2"/>
        <v>3166.1499999999996</v>
      </c>
      <c r="I27" s="43">
        <v>0</v>
      </c>
      <c r="J27" s="43">
        <v>1682.28</v>
      </c>
      <c r="K27" s="43">
        <v>1483.87</v>
      </c>
      <c r="L27" s="43">
        <f t="shared" si="5"/>
        <v>43.46</v>
      </c>
      <c r="N27" s="1"/>
      <c r="O27" s="1"/>
    </row>
    <row r="28" spans="1:15" x14ac:dyDescent="0.35">
      <c r="A28" s="40">
        <v>18</v>
      </c>
      <c r="B28" s="41" t="s">
        <v>210</v>
      </c>
      <c r="C28" s="43">
        <v>4455.8173739550803</v>
      </c>
      <c r="D28" s="43">
        <f t="shared" si="1"/>
        <v>1056.3599999999999</v>
      </c>
      <c r="E28" s="43">
        <v>17.89</v>
      </c>
      <c r="F28" s="43">
        <v>918.25</v>
      </c>
      <c r="G28" s="43">
        <v>120.22</v>
      </c>
      <c r="H28" s="43">
        <f t="shared" si="2"/>
        <v>668.83999999999992</v>
      </c>
      <c r="I28" s="43">
        <v>0</v>
      </c>
      <c r="J28" s="43">
        <v>243.51</v>
      </c>
      <c r="K28" s="43">
        <v>425.33</v>
      </c>
      <c r="L28" s="43">
        <f t="shared" si="5"/>
        <v>21</v>
      </c>
      <c r="N28" s="1"/>
      <c r="O28" s="1"/>
    </row>
    <row r="29" spans="1:15" x14ac:dyDescent="0.35">
      <c r="A29" s="40">
        <v>19</v>
      </c>
      <c r="B29" s="41" t="s">
        <v>39</v>
      </c>
      <c r="C29" s="43">
        <v>5651.6529428142103</v>
      </c>
      <c r="D29" s="43">
        <f t="shared" si="1"/>
        <v>1526.65</v>
      </c>
      <c r="E29" s="43">
        <v>164.77</v>
      </c>
      <c r="F29" s="43">
        <v>1176.78</v>
      </c>
      <c r="G29" s="43">
        <v>185.10000000000002</v>
      </c>
      <c r="H29" s="43">
        <f t="shared" si="2"/>
        <v>1289.0700000000002</v>
      </c>
      <c r="I29" s="43">
        <v>0</v>
      </c>
      <c r="J29" s="43">
        <v>399.86</v>
      </c>
      <c r="K29" s="43">
        <v>889.21</v>
      </c>
      <c r="L29" s="43">
        <f t="shared" si="5"/>
        <v>23.73</v>
      </c>
      <c r="N29" s="1"/>
      <c r="O29" s="1"/>
    </row>
    <row r="30" spans="1:15" x14ac:dyDescent="0.35">
      <c r="A30" s="40">
        <v>20</v>
      </c>
      <c r="B30" s="41" t="s">
        <v>40</v>
      </c>
      <c r="C30" s="44">
        <v>3588.7320026939301</v>
      </c>
      <c r="D30" s="43">
        <f t="shared" si="1"/>
        <v>585.19000000000005</v>
      </c>
      <c r="E30" s="44">
        <v>0</v>
      </c>
      <c r="F30" s="44">
        <v>451.88</v>
      </c>
      <c r="G30" s="44">
        <v>133.31</v>
      </c>
      <c r="H30" s="43">
        <f t="shared" si="2"/>
        <v>353.97999999999996</v>
      </c>
      <c r="I30" s="44">
        <v>0</v>
      </c>
      <c r="J30" s="44">
        <v>92.58</v>
      </c>
      <c r="K30" s="44">
        <v>261.39999999999998</v>
      </c>
      <c r="L30" s="43">
        <f t="shared" si="5"/>
        <v>12.59</v>
      </c>
      <c r="N30" s="1"/>
      <c r="O30" s="1"/>
    </row>
    <row r="31" spans="1:15" x14ac:dyDescent="0.35">
      <c r="A31" s="40">
        <v>21</v>
      </c>
      <c r="B31" s="41" t="s">
        <v>41</v>
      </c>
      <c r="C31" s="43">
        <v>5126.3365778023099</v>
      </c>
      <c r="D31" s="43">
        <f t="shared" si="1"/>
        <v>2667.8199999999997</v>
      </c>
      <c r="E31" s="43">
        <v>35.24</v>
      </c>
      <c r="F31" s="43">
        <v>1734.76</v>
      </c>
      <c r="G31" s="43">
        <v>897.81999999999994</v>
      </c>
      <c r="H31" s="43">
        <f t="shared" si="2"/>
        <v>1177.94</v>
      </c>
      <c r="I31" s="43">
        <v>0</v>
      </c>
      <c r="J31" s="43">
        <v>87.08</v>
      </c>
      <c r="K31" s="43">
        <v>1090.8600000000001</v>
      </c>
      <c r="L31" s="43">
        <f t="shared" si="5"/>
        <v>34.520000000000003</v>
      </c>
      <c r="N31" s="1"/>
      <c r="O31" s="1"/>
    </row>
    <row r="32" spans="1:15" x14ac:dyDescent="0.35">
      <c r="A32" s="40">
        <v>22</v>
      </c>
      <c r="B32" s="41" t="s">
        <v>42</v>
      </c>
      <c r="C32" s="43">
        <v>5978.0877204674198</v>
      </c>
      <c r="D32" s="43">
        <f t="shared" si="1"/>
        <v>1555.1299999999999</v>
      </c>
      <c r="E32" s="43">
        <v>46.839999999999996</v>
      </c>
      <c r="F32" s="43">
        <v>1071.07</v>
      </c>
      <c r="G32" s="43">
        <v>437.21999999999997</v>
      </c>
      <c r="H32" s="43">
        <f t="shared" si="2"/>
        <v>564.55999999999995</v>
      </c>
      <c r="I32" s="43">
        <v>0</v>
      </c>
      <c r="J32" s="43">
        <v>0</v>
      </c>
      <c r="K32" s="43">
        <v>564.55999999999995</v>
      </c>
      <c r="L32" s="43">
        <f t="shared" si="5"/>
        <v>18.7</v>
      </c>
      <c r="N32" s="1"/>
      <c r="O32" s="1"/>
    </row>
    <row r="33" spans="1:15" x14ac:dyDescent="0.35">
      <c r="A33" s="40">
        <v>23</v>
      </c>
      <c r="B33" s="41" t="s">
        <v>43</v>
      </c>
      <c r="C33" s="43">
        <v>6612.7341285856201</v>
      </c>
      <c r="D33" s="43">
        <f t="shared" si="1"/>
        <v>3005.1599999999994</v>
      </c>
      <c r="E33" s="43">
        <v>15.700000000000001</v>
      </c>
      <c r="F33" s="43">
        <v>2345.3599999999997</v>
      </c>
      <c r="G33" s="43">
        <v>644.1</v>
      </c>
      <c r="H33" s="43">
        <f t="shared" si="2"/>
        <v>1496.6600000000003</v>
      </c>
      <c r="I33" s="43">
        <v>0</v>
      </c>
      <c r="J33" s="43">
        <v>142.38</v>
      </c>
      <c r="K33" s="43">
        <v>1354.2800000000002</v>
      </c>
      <c r="L33" s="43">
        <f t="shared" si="5"/>
        <v>35.700000000000003</v>
      </c>
      <c r="N33" s="1"/>
      <c r="O33" s="1"/>
    </row>
    <row r="34" spans="1:15" x14ac:dyDescent="0.35">
      <c r="A34" s="40">
        <v>24</v>
      </c>
      <c r="B34" s="41" t="s">
        <v>44</v>
      </c>
      <c r="C34" s="44">
        <v>6664.1369919704102</v>
      </c>
      <c r="D34" s="43">
        <f t="shared" si="1"/>
        <v>2624.87</v>
      </c>
      <c r="E34" s="44">
        <v>25.57</v>
      </c>
      <c r="F34" s="44">
        <v>1985.6299999999999</v>
      </c>
      <c r="G34" s="44">
        <v>613.66999999999996</v>
      </c>
      <c r="H34" s="43">
        <f t="shared" si="2"/>
        <v>1179.6899999999998</v>
      </c>
      <c r="I34" s="44">
        <v>0</v>
      </c>
      <c r="J34" s="44">
        <v>39.76</v>
      </c>
      <c r="K34" s="44">
        <v>1139.9299999999998</v>
      </c>
      <c r="L34" s="43">
        <f t="shared" si="5"/>
        <v>30.17</v>
      </c>
      <c r="N34" s="1"/>
      <c r="O34" s="1"/>
    </row>
    <row r="35" spans="1:15" x14ac:dyDescent="0.35">
      <c r="A35" s="40">
        <v>25</v>
      </c>
      <c r="B35" s="45" t="s">
        <v>45</v>
      </c>
      <c r="C35" s="46">
        <v>1703.85329445765</v>
      </c>
      <c r="D35" s="43">
        <f t="shared" si="1"/>
        <v>0</v>
      </c>
      <c r="E35" s="46">
        <v>0</v>
      </c>
      <c r="F35" s="46"/>
      <c r="G35" s="46"/>
      <c r="H35" s="43">
        <f t="shared" si="2"/>
        <v>0</v>
      </c>
      <c r="I35" s="46">
        <v>0</v>
      </c>
      <c r="J35" s="46">
        <v>0</v>
      </c>
      <c r="K35" s="46"/>
      <c r="L35" s="43">
        <f t="shared" si="5"/>
        <v>0</v>
      </c>
      <c r="N35" s="1"/>
      <c r="O35" s="1"/>
    </row>
    <row r="36" spans="1:15" x14ac:dyDescent="0.35">
      <c r="A36" s="40">
        <v>26</v>
      </c>
      <c r="B36" s="45" t="s">
        <v>48</v>
      </c>
      <c r="C36" s="46">
        <v>797.13256738857899</v>
      </c>
      <c r="D36" s="43">
        <f t="shared" si="1"/>
        <v>0</v>
      </c>
      <c r="E36" s="46">
        <v>0</v>
      </c>
      <c r="F36" s="46"/>
      <c r="G36" s="46"/>
      <c r="H36" s="43">
        <f t="shared" si="2"/>
        <v>0</v>
      </c>
      <c r="I36" s="46">
        <v>0</v>
      </c>
      <c r="J36" s="46">
        <v>0</v>
      </c>
      <c r="K36" s="46"/>
      <c r="L36" s="43">
        <f t="shared" si="5"/>
        <v>0</v>
      </c>
      <c r="N36" s="1"/>
      <c r="O36" s="1"/>
    </row>
    <row r="37" spans="1:15" ht="28.5" x14ac:dyDescent="0.35">
      <c r="A37" s="40">
        <v>27</v>
      </c>
      <c r="B37" s="45" t="s">
        <v>46</v>
      </c>
      <c r="C37" s="46">
        <v>3468.3483288750599</v>
      </c>
      <c r="D37" s="43">
        <f t="shared" si="1"/>
        <v>474.29</v>
      </c>
      <c r="E37" s="46">
        <v>0</v>
      </c>
      <c r="F37" s="46">
        <v>330.8</v>
      </c>
      <c r="G37" s="46">
        <v>143.49</v>
      </c>
      <c r="H37" s="43">
        <f t="shared" si="2"/>
        <v>197.27</v>
      </c>
      <c r="I37" s="46">
        <v>0</v>
      </c>
      <c r="J37" s="46">
        <v>54</v>
      </c>
      <c r="K37" s="46">
        <v>143.27000000000001</v>
      </c>
      <c r="L37" s="43">
        <f t="shared" si="5"/>
        <v>9.5299999999999994</v>
      </c>
      <c r="N37" s="1"/>
      <c r="O37" s="1"/>
    </row>
    <row r="38" spans="1:15" x14ac:dyDescent="0.35">
      <c r="A38" s="40">
        <v>28</v>
      </c>
      <c r="B38" s="45" t="s">
        <v>49</v>
      </c>
      <c r="C38" s="46">
        <v>3369.6158358989501</v>
      </c>
      <c r="D38" s="43">
        <f t="shared" si="1"/>
        <v>28.730000000000004</v>
      </c>
      <c r="E38" s="46">
        <v>0</v>
      </c>
      <c r="F38" s="46">
        <v>28.730000000000004</v>
      </c>
      <c r="G38" s="46"/>
      <c r="H38" s="43">
        <f t="shared" si="2"/>
        <v>0.93</v>
      </c>
      <c r="I38" s="46">
        <v>0</v>
      </c>
      <c r="J38" s="46">
        <v>0.93</v>
      </c>
      <c r="K38" s="46"/>
      <c r="L38" s="43">
        <f t="shared" si="5"/>
        <v>0.85</v>
      </c>
      <c r="N38" s="1"/>
      <c r="O38" s="1"/>
    </row>
    <row r="39" spans="1:15" x14ac:dyDescent="0.35">
      <c r="A39" s="40">
        <v>29</v>
      </c>
      <c r="B39" s="45" t="s">
        <v>47</v>
      </c>
      <c r="C39" s="46">
        <v>4484.1289106472796</v>
      </c>
      <c r="D39" s="43">
        <f t="shared" si="1"/>
        <v>708.01999999999987</v>
      </c>
      <c r="E39" s="46">
        <v>0.92</v>
      </c>
      <c r="F39" s="46">
        <v>581.33999999999992</v>
      </c>
      <c r="G39" s="46">
        <v>125.75999999999999</v>
      </c>
      <c r="H39" s="43">
        <f t="shared" si="2"/>
        <v>250.86</v>
      </c>
      <c r="I39" s="46">
        <v>0</v>
      </c>
      <c r="J39" s="46">
        <v>21.830000000000002</v>
      </c>
      <c r="K39" s="46">
        <v>229.03</v>
      </c>
      <c r="L39" s="43">
        <f t="shared" si="5"/>
        <v>12.98</v>
      </c>
      <c r="N39" s="1"/>
      <c r="O39" s="1"/>
    </row>
    <row r="40" spans="1:15" x14ac:dyDescent="0.35">
      <c r="A40" s="40">
        <v>30</v>
      </c>
      <c r="B40" s="41" t="s">
        <v>50</v>
      </c>
      <c r="C40" s="43">
        <v>10002.375241125799</v>
      </c>
      <c r="D40" s="43">
        <f t="shared" si="1"/>
        <v>2064.1600000000003</v>
      </c>
      <c r="E40" s="43">
        <v>4.8899999999999997</v>
      </c>
      <c r="F40" s="43">
        <v>1866.3700000000001</v>
      </c>
      <c r="G40" s="43">
        <v>192.9</v>
      </c>
      <c r="H40" s="43">
        <f t="shared" si="2"/>
        <v>802.98</v>
      </c>
      <c r="I40" s="43"/>
      <c r="J40" s="43">
        <v>52.95</v>
      </c>
      <c r="K40" s="43">
        <v>750.03</v>
      </c>
      <c r="L40" s="43">
        <f t="shared" si="5"/>
        <v>18.7</v>
      </c>
      <c r="N40" s="1"/>
      <c r="O40" s="1"/>
    </row>
    <row r="41" spans="1:15" x14ac:dyDescent="0.35">
      <c r="A41" s="40">
        <v>31</v>
      </c>
      <c r="B41" s="41" t="s">
        <v>209</v>
      </c>
      <c r="C41" s="43">
        <v>11071.670469025599</v>
      </c>
      <c r="D41" s="43">
        <f t="shared" si="1"/>
        <v>3263.3</v>
      </c>
      <c r="E41" s="43">
        <v>0</v>
      </c>
      <c r="F41" s="43">
        <v>2705.08</v>
      </c>
      <c r="G41" s="43">
        <v>558.22</v>
      </c>
      <c r="H41" s="43">
        <f t="shared" si="2"/>
        <v>1351.45</v>
      </c>
      <c r="I41" s="43"/>
      <c r="J41" s="43">
        <v>458.05</v>
      </c>
      <c r="K41" s="43">
        <v>893.4</v>
      </c>
      <c r="L41" s="43">
        <f t="shared" si="5"/>
        <v>24.43</v>
      </c>
      <c r="N41" s="1"/>
      <c r="O41" s="1"/>
    </row>
    <row r="42" spans="1:15" x14ac:dyDescent="0.35">
      <c r="A42" s="40">
        <v>32</v>
      </c>
      <c r="B42" s="41" t="s">
        <v>51</v>
      </c>
      <c r="C42" s="43">
        <v>11497.702773376001</v>
      </c>
      <c r="D42" s="43">
        <f t="shared" si="1"/>
        <v>3978.13</v>
      </c>
      <c r="E42" s="43">
        <v>32.130000000000003</v>
      </c>
      <c r="F42" s="43">
        <v>3375.39</v>
      </c>
      <c r="G42" s="43">
        <v>570.61</v>
      </c>
      <c r="H42" s="43">
        <f t="shared" si="2"/>
        <v>2098.3000000000002</v>
      </c>
      <c r="I42" s="43">
        <v>0</v>
      </c>
      <c r="J42" s="43">
        <v>107.70000000000002</v>
      </c>
      <c r="K42" s="43">
        <v>1990.6000000000001</v>
      </c>
      <c r="L42" s="43">
        <f t="shared" si="5"/>
        <v>29.63</v>
      </c>
      <c r="N42" s="1"/>
      <c r="O42" s="1"/>
    </row>
    <row r="43" spans="1:15" x14ac:dyDescent="0.35">
      <c r="A43" s="40">
        <v>33</v>
      </c>
      <c r="B43" s="41" t="s">
        <v>77</v>
      </c>
      <c r="C43" s="43">
        <v>12860.442435656299</v>
      </c>
      <c r="D43" s="43">
        <f t="shared" si="1"/>
        <v>8895.24</v>
      </c>
      <c r="E43" s="43">
        <v>1026.79</v>
      </c>
      <c r="F43" s="43">
        <v>5192.3600000000006</v>
      </c>
      <c r="G43" s="43">
        <v>2676.0899999999997</v>
      </c>
      <c r="H43" s="43">
        <f t="shared" si="2"/>
        <v>4817.8599999999997</v>
      </c>
      <c r="I43" s="43"/>
      <c r="J43" s="43">
        <v>1567.08</v>
      </c>
      <c r="K43" s="43">
        <v>3250.7799999999997</v>
      </c>
      <c r="L43" s="43">
        <f t="shared" si="5"/>
        <v>48.35</v>
      </c>
      <c r="N43" s="1"/>
      <c r="O43" s="1"/>
    </row>
    <row r="44" spans="1:15" x14ac:dyDescent="0.35">
      <c r="A44" s="40">
        <v>34</v>
      </c>
      <c r="B44" s="41" t="s">
        <v>208</v>
      </c>
      <c r="C44" s="44">
        <v>3080.6400899084001</v>
      </c>
      <c r="D44" s="43">
        <f t="shared" si="1"/>
        <v>1083.06</v>
      </c>
      <c r="E44" s="44">
        <v>3.58</v>
      </c>
      <c r="F44" s="44">
        <v>1079.48</v>
      </c>
      <c r="G44" s="44"/>
      <c r="H44" s="43">
        <f t="shared" si="2"/>
        <v>592.81000000000006</v>
      </c>
      <c r="I44" s="46"/>
      <c r="J44" s="44">
        <v>3.34</v>
      </c>
      <c r="K44" s="44">
        <v>589.47</v>
      </c>
      <c r="L44" s="43">
        <f t="shared" si="5"/>
        <v>35.15</v>
      </c>
      <c r="N44" s="1"/>
      <c r="O44" s="1"/>
    </row>
    <row r="45" spans="1:15" x14ac:dyDescent="0.35">
      <c r="A45" s="40">
        <v>35</v>
      </c>
      <c r="B45" s="45" t="s">
        <v>55</v>
      </c>
      <c r="C45" s="47">
        <v>12101.303419473499</v>
      </c>
      <c r="D45" s="43">
        <f t="shared" si="1"/>
        <v>9841.4200000000019</v>
      </c>
      <c r="E45" s="47">
        <v>1025.94</v>
      </c>
      <c r="F45" s="47">
        <v>6092.43</v>
      </c>
      <c r="G45" s="47">
        <v>2723.05</v>
      </c>
      <c r="H45" s="43">
        <f t="shared" si="2"/>
        <v>8735.27</v>
      </c>
      <c r="I45" s="47"/>
      <c r="J45" s="47">
        <v>2321.1000000000004</v>
      </c>
      <c r="K45" s="47">
        <v>6414.17</v>
      </c>
      <c r="L45" s="43">
        <f t="shared" si="5"/>
        <v>58.82</v>
      </c>
      <c r="N45" s="1"/>
      <c r="O45" s="1"/>
    </row>
    <row r="46" spans="1:15" x14ac:dyDescent="0.35">
      <c r="A46" s="40">
        <v>36</v>
      </c>
      <c r="B46" s="45" t="s">
        <v>57</v>
      </c>
      <c r="C46" s="47">
        <v>11499.5499256864</v>
      </c>
      <c r="D46" s="43">
        <f t="shared" si="1"/>
        <v>9399.7899999999991</v>
      </c>
      <c r="E46" s="47">
        <v>3497.92</v>
      </c>
      <c r="F46" s="47">
        <v>4005.48</v>
      </c>
      <c r="G46" s="47">
        <v>1896.3899999999999</v>
      </c>
      <c r="H46" s="43">
        <f t="shared" si="2"/>
        <v>8036.62</v>
      </c>
      <c r="I46" s="47"/>
      <c r="J46" s="47">
        <v>3560.24</v>
      </c>
      <c r="K46" s="47">
        <v>4476.38</v>
      </c>
      <c r="L46" s="43">
        <f t="shared" si="5"/>
        <v>65.239999999999995</v>
      </c>
      <c r="N46" s="1"/>
      <c r="O46" s="1"/>
    </row>
    <row r="47" spans="1:15" x14ac:dyDescent="0.35">
      <c r="A47" s="40">
        <v>37</v>
      </c>
      <c r="B47" s="45" t="s">
        <v>52</v>
      </c>
      <c r="C47" s="47">
        <v>9694.8490454875391</v>
      </c>
      <c r="D47" s="43">
        <f t="shared" si="1"/>
        <v>8096.82</v>
      </c>
      <c r="E47" s="47">
        <v>1622.07</v>
      </c>
      <c r="F47" s="47">
        <v>4317.0200000000004</v>
      </c>
      <c r="G47" s="47">
        <v>2157.73</v>
      </c>
      <c r="H47" s="43">
        <f t="shared" si="2"/>
        <v>6886.25</v>
      </c>
      <c r="I47" s="47"/>
      <c r="J47" s="47">
        <v>2296.6</v>
      </c>
      <c r="K47" s="47">
        <v>4589.6499999999996</v>
      </c>
      <c r="L47" s="43">
        <f t="shared" si="5"/>
        <v>61.26</v>
      </c>
      <c r="N47" s="1"/>
      <c r="O47" s="1"/>
    </row>
    <row r="48" spans="1:15" x14ac:dyDescent="0.35">
      <c r="A48" s="40">
        <v>38</v>
      </c>
      <c r="B48" s="45" t="s">
        <v>54</v>
      </c>
      <c r="C48" s="47">
        <v>27439.755656056899</v>
      </c>
      <c r="D48" s="43">
        <f t="shared" si="1"/>
        <v>24209.24</v>
      </c>
      <c r="E48" s="47">
        <v>12054.15</v>
      </c>
      <c r="F48" s="47">
        <v>8301.1</v>
      </c>
      <c r="G48" s="47">
        <v>3853.9900000000002</v>
      </c>
      <c r="H48" s="43">
        <f t="shared" si="2"/>
        <v>22728.27</v>
      </c>
      <c r="I48" s="47"/>
      <c r="J48" s="47">
        <v>5698.31</v>
      </c>
      <c r="K48" s="47">
        <v>17029.96</v>
      </c>
      <c r="L48" s="43">
        <f t="shared" si="5"/>
        <v>74.180000000000007</v>
      </c>
      <c r="N48" s="1"/>
      <c r="O48" s="1"/>
    </row>
    <row r="49" spans="1:15" x14ac:dyDescent="0.35">
      <c r="A49" s="40">
        <v>39</v>
      </c>
      <c r="B49" s="45" t="s">
        <v>53</v>
      </c>
      <c r="C49" s="47">
        <v>10300.6634377761</v>
      </c>
      <c r="D49" s="43">
        <f t="shared" si="1"/>
        <v>8519.48</v>
      </c>
      <c r="E49" s="47">
        <v>1510.6</v>
      </c>
      <c r="F49" s="47">
        <v>4459.82</v>
      </c>
      <c r="G49" s="47">
        <v>2549.06</v>
      </c>
      <c r="H49" s="43">
        <f t="shared" si="2"/>
        <v>7482.51</v>
      </c>
      <c r="I49" s="47"/>
      <c r="J49" s="47">
        <v>3204.7400000000002</v>
      </c>
      <c r="K49" s="47">
        <v>4277.7700000000004</v>
      </c>
      <c r="L49" s="43">
        <f t="shared" si="5"/>
        <v>57.96</v>
      </c>
      <c r="N49" s="1"/>
      <c r="O49" s="1"/>
    </row>
    <row r="50" spans="1:15" x14ac:dyDescent="0.35">
      <c r="A50" s="40">
        <v>40</v>
      </c>
      <c r="B50" s="45" t="s">
        <v>56</v>
      </c>
      <c r="C50" s="47">
        <v>12540.2844226377</v>
      </c>
      <c r="D50" s="43">
        <f t="shared" si="1"/>
        <v>9508.19</v>
      </c>
      <c r="E50" s="47">
        <v>3183.1200000000003</v>
      </c>
      <c r="F50" s="47">
        <v>4033.15</v>
      </c>
      <c r="G50" s="47">
        <v>2291.92</v>
      </c>
      <c r="H50" s="43">
        <f t="shared" si="2"/>
        <v>7696.83</v>
      </c>
      <c r="I50" s="47"/>
      <c r="J50" s="47">
        <v>4142.32</v>
      </c>
      <c r="K50" s="47">
        <v>3554.51</v>
      </c>
      <c r="L50" s="43">
        <f t="shared" si="5"/>
        <v>57.54</v>
      </c>
      <c r="N50" s="1"/>
      <c r="O50" s="1"/>
    </row>
    <row r="51" spans="1:15" x14ac:dyDescent="0.35">
      <c r="A51" s="40">
        <v>41</v>
      </c>
      <c r="B51" s="45" t="s">
        <v>59</v>
      </c>
      <c r="C51" s="47">
        <v>19940.7974667001</v>
      </c>
      <c r="D51" s="43">
        <f t="shared" si="1"/>
        <v>17776.649999999998</v>
      </c>
      <c r="E51" s="47">
        <v>9466.2699999999986</v>
      </c>
      <c r="F51" s="47">
        <v>5939.98</v>
      </c>
      <c r="G51" s="47">
        <v>2370.4</v>
      </c>
      <c r="H51" s="43">
        <f t="shared" si="2"/>
        <v>16611.29</v>
      </c>
      <c r="I51" s="47"/>
      <c r="J51" s="47">
        <v>7664.0999999999995</v>
      </c>
      <c r="K51" s="47">
        <v>8947.19</v>
      </c>
      <c r="L51" s="43">
        <f t="shared" si="5"/>
        <v>77.25</v>
      </c>
      <c r="N51" s="1"/>
      <c r="O51" s="1"/>
    </row>
    <row r="52" spans="1:15" x14ac:dyDescent="0.35">
      <c r="A52" s="40">
        <v>42</v>
      </c>
      <c r="B52" s="45" t="s">
        <v>58</v>
      </c>
      <c r="C52" s="47">
        <v>10278.728080343501</v>
      </c>
      <c r="D52" s="43">
        <f t="shared" si="1"/>
        <v>9149.869999999999</v>
      </c>
      <c r="E52" s="47">
        <v>4897.37</v>
      </c>
      <c r="F52" s="47">
        <v>2954.7</v>
      </c>
      <c r="G52" s="47">
        <v>1297.8</v>
      </c>
      <c r="H52" s="43">
        <f t="shared" si="2"/>
        <v>8466.14</v>
      </c>
      <c r="I52" s="47"/>
      <c r="J52" s="47">
        <v>5043.83</v>
      </c>
      <c r="K52" s="47">
        <v>3422.31</v>
      </c>
      <c r="L52" s="43">
        <f t="shared" si="5"/>
        <v>76.39</v>
      </c>
      <c r="N52" s="1"/>
      <c r="O52" s="1"/>
    </row>
    <row r="53" spans="1:15" x14ac:dyDescent="0.35">
      <c r="A53" s="40">
        <v>43</v>
      </c>
      <c r="B53" s="41" t="s">
        <v>60</v>
      </c>
      <c r="C53" s="43">
        <v>12474.1625980073</v>
      </c>
      <c r="D53" s="43">
        <f t="shared" si="1"/>
        <v>10304.740000000002</v>
      </c>
      <c r="E53" s="43">
        <v>4722.8099999999995</v>
      </c>
      <c r="F53" s="43">
        <v>3512.9800000000005</v>
      </c>
      <c r="G53" s="43">
        <v>2068.9499999999998</v>
      </c>
      <c r="H53" s="43">
        <f t="shared" si="2"/>
        <v>8932.119999999999</v>
      </c>
      <c r="I53" s="43">
        <v>0</v>
      </c>
      <c r="J53" s="43">
        <v>4975.1499999999996</v>
      </c>
      <c r="K53" s="43">
        <v>3956.97</v>
      </c>
      <c r="L53" s="43">
        <f t="shared" si="5"/>
        <v>66.02</v>
      </c>
      <c r="N53" s="1"/>
      <c r="O53" s="1"/>
    </row>
    <row r="54" spans="1:15" x14ac:dyDescent="0.35">
      <c r="A54" s="40">
        <v>44</v>
      </c>
      <c r="B54" s="41" t="s">
        <v>61</v>
      </c>
      <c r="C54" s="44">
        <v>11256.5080021913</v>
      </c>
      <c r="D54" s="43">
        <f t="shared" si="1"/>
        <v>9847.2900000000009</v>
      </c>
      <c r="E54" s="44">
        <v>4297.1899999999996</v>
      </c>
      <c r="F54" s="44">
        <v>3441.9700000000003</v>
      </c>
      <c r="G54" s="44">
        <v>2108.13</v>
      </c>
      <c r="H54" s="43">
        <f t="shared" si="2"/>
        <v>8705.59</v>
      </c>
      <c r="I54" s="44">
        <v>0</v>
      </c>
      <c r="J54" s="44">
        <v>4186.22</v>
      </c>
      <c r="K54" s="44">
        <v>4519.37</v>
      </c>
      <c r="L54" s="43">
        <f t="shared" si="5"/>
        <v>68.75</v>
      </c>
      <c r="N54" s="1"/>
      <c r="O54" s="1"/>
    </row>
    <row r="55" spans="1:15" x14ac:dyDescent="0.35">
      <c r="A55" s="40">
        <v>45</v>
      </c>
      <c r="B55" s="41" t="s">
        <v>62</v>
      </c>
      <c r="C55" s="43">
        <v>6958.7463600641804</v>
      </c>
      <c r="D55" s="43">
        <f t="shared" si="1"/>
        <v>2441.14</v>
      </c>
      <c r="E55" s="43">
        <v>67.59</v>
      </c>
      <c r="F55" s="43">
        <v>1968.02</v>
      </c>
      <c r="G55" s="43">
        <v>405.53</v>
      </c>
      <c r="H55" s="43">
        <f t="shared" si="2"/>
        <v>1853.43</v>
      </c>
      <c r="I55" s="43">
        <v>0</v>
      </c>
      <c r="J55" s="43">
        <v>410.66</v>
      </c>
      <c r="K55" s="43">
        <v>1442.77</v>
      </c>
      <c r="L55" s="43">
        <f t="shared" si="5"/>
        <v>29.25</v>
      </c>
      <c r="N55" s="1"/>
      <c r="O55" s="1"/>
    </row>
    <row r="56" spans="1:15" x14ac:dyDescent="0.35">
      <c r="A56" s="40">
        <v>46</v>
      </c>
      <c r="B56" s="41" t="s">
        <v>63</v>
      </c>
      <c r="C56" s="43">
        <v>4960.6569119031601</v>
      </c>
      <c r="D56" s="43">
        <f t="shared" si="1"/>
        <v>2853.16</v>
      </c>
      <c r="E56" s="43">
        <v>112.97</v>
      </c>
      <c r="F56" s="43">
        <v>2277.15</v>
      </c>
      <c r="G56" s="43">
        <v>463.03999999999996</v>
      </c>
      <c r="H56" s="43">
        <f t="shared" si="2"/>
        <v>2607.54</v>
      </c>
      <c r="I56" s="43">
        <v>0</v>
      </c>
      <c r="J56" s="43">
        <v>138.62</v>
      </c>
      <c r="K56" s="43">
        <v>2468.92</v>
      </c>
      <c r="L56" s="43">
        <f t="shared" si="5"/>
        <v>48.18</v>
      </c>
      <c r="N56" s="1"/>
      <c r="O56" s="1"/>
    </row>
    <row r="57" spans="1:15" x14ac:dyDescent="0.35">
      <c r="A57" s="40">
        <v>47</v>
      </c>
      <c r="B57" s="41" t="s">
        <v>64</v>
      </c>
      <c r="C57" s="43">
        <v>5377.0792174784501</v>
      </c>
      <c r="D57" s="43">
        <f t="shared" si="1"/>
        <v>804.01</v>
      </c>
      <c r="E57" s="43">
        <v>0</v>
      </c>
      <c r="F57" s="43">
        <v>681.97</v>
      </c>
      <c r="G57" s="43">
        <v>122.03999999999999</v>
      </c>
      <c r="H57" s="43">
        <f t="shared" si="2"/>
        <v>459.8</v>
      </c>
      <c r="I57" s="43">
        <v>0</v>
      </c>
      <c r="J57" s="43">
        <v>369.62</v>
      </c>
      <c r="K57" s="43">
        <v>90.179999999999993</v>
      </c>
      <c r="L57" s="43">
        <f t="shared" si="5"/>
        <v>12.68</v>
      </c>
      <c r="N57" s="1"/>
      <c r="O57" s="1"/>
    </row>
    <row r="58" spans="1:15" x14ac:dyDescent="0.35">
      <c r="A58" s="40">
        <v>48</v>
      </c>
      <c r="B58" s="41" t="s">
        <v>65</v>
      </c>
      <c r="C58" s="43">
        <v>10365.308511311699</v>
      </c>
      <c r="D58" s="43">
        <f t="shared" si="1"/>
        <v>5584.6</v>
      </c>
      <c r="E58" s="43">
        <v>521.42000000000007</v>
      </c>
      <c r="F58" s="43">
        <v>4046.3900000000003</v>
      </c>
      <c r="G58" s="43">
        <v>1016.79</v>
      </c>
      <c r="H58" s="43">
        <f t="shared" si="2"/>
        <v>4758.97</v>
      </c>
      <c r="I58" s="43">
        <v>0</v>
      </c>
      <c r="J58" s="43">
        <v>757.46</v>
      </c>
      <c r="K58" s="43">
        <v>4001.51</v>
      </c>
      <c r="L58" s="43">
        <f t="shared" si="5"/>
        <v>44.06</v>
      </c>
      <c r="N58" s="1"/>
      <c r="O58" s="1"/>
    </row>
    <row r="59" spans="1:15" x14ac:dyDescent="0.35">
      <c r="A59" s="40">
        <v>49</v>
      </c>
      <c r="B59" s="41" t="s">
        <v>66</v>
      </c>
      <c r="C59" s="44">
        <v>9565.7919703660391</v>
      </c>
      <c r="D59" s="43">
        <f t="shared" si="1"/>
        <v>6074.31</v>
      </c>
      <c r="E59" s="44">
        <v>1148.92</v>
      </c>
      <c r="F59" s="44">
        <v>4060.17</v>
      </c>
      <c r="G59" s="44">
        <v>865.22</v>
      </c>
      <c r="H59" s="43">
        <f t="shared" si="2"/>
        <v>4364.54</v>
      </c>
      <c r="I59" s="44">
        <v>0</v>
      </c>
      <c r="J59" s="44">
        <v>1803.58</v>
      </c>
      <c r="K59" s="44">
        <v>2560.96</v>
      </c>
      <c r="L59" s="43">
        <f t="shared" si="5"/>
        <v>54.45</v>
      </c>
      <c r="N59" s="1"/>
      <c r="O59" s="1"/>
    </row>
    <row r="60" spans="1:15" s="79" customFormat="1" x14ac:dyDescent="0.35">
      <c r="A60" s="76">
        <v>50</v>
      </c>
      <c r="B60" s="77" t="s">
        <v>67</v>
      </c>
      <c r="C60" s="78">
        <v>11217.206967800201</v>
      </c>
      <c r="D60" s="43">
        <f t="shared" si="1"/>
        <v>9817.4</v>
      </c>
      <c r="E60" s="78">
        <v>3779.5199999999995</v>
      </c>
      <c r="F60" s="78">
        <v>3367.74</v>
      </c>
      <c r="G60" s="78">
        <v>2670.1400000000003</v>
      </c>
      <c r="H60" s="78">
        <f t="shared" si="2"/>
        <v>8068.97</v>
      </c>
      <c r="I60" s="78"/>
      <c r="J60" s="78">
        <v>1627.88</v>
      </c>
      <c r="K60" s="78">
        <v>6441.09</v>
      </c>
      <c r="L60" s="43">
        <f t="shared" si="5"/>
        <v>63.71</v>
      </c>
      <c r="M60" s="1"/>
      <c r="N60" s="1"/>
      <c r="O60" s="1"/>
    </row>
    <row r="61" spans="1:15" s="79" customFormat="1" x14ac:dyDescent="0.35">
      <c r="A61" s="76">
        <v>51</v>
      </c>
      <c r="B61" s="56" t="s">
        <v>68</v>
      </c>
      <c r="C61" s="61">
        <v>7482.1721573505702</v>
      </c>
      <c r="D61" s="43">
        <f t="shared" si="1"/>
        <v>6111.77</v>
      </c>
      <c r="E61" s="61">
        <v>2399.6099999999997</v>
      </c>
      <c r="F61" s="61">
        <v>2672.14</v>
      </c>
      <c r="G61" s="61">
        <v>1040.02</v>
      </c>
      <c r="H61" s="78">
        <f t="shared" si="2"/>
        <v>4931.1299999999992</v>
      </c>
      <c r="I61" s="61">
        <v>0</v>
      </c>
      <c r="J61" s="61">
        <v>2539.6799999999998</v>
      </c>
      <c r="K61" s="61">
        <v>2391.4499999999998</v>
      </c>
      <c r="L61" s="43">
        <f t="shared" si="5"/>
        <v>67.78</v>
      </c>
      <c r="M61" s="1"/>
      <c r="N61" s="1"/>
      <c r="O61" s="1"/>
    </row>
    <row r="62" spans="1:15" s="79" customFormat="1" x14ac:dyDescent="0.35">
      <c r="A62" s="76">
        <v>52</v>
      </c>
      <c r="B62" s="56" t="s">
        <v>69</v>
      </c>
      <c r="C62" s="61">
        <v>12926.995381058099</v>
      </c>
      <c r="D62" s="43">
        <f t="shared" si="1"/>
        <v>8486.69</v>
      </c>
      <c r="E62" s="61">
        <v>3522.28</v>
      </c>
      <c r="F62" s="61">
        <v>3490.8</v>
      </c>
      <c r="G62" s="61">
        <v>1473.6100000000001</v>
      </c>
      <c r="H62" s="78">
        <f t="shared" si="2"/>
        <v>5575.66</v>
      </c>
      <c r="I62" s="61"/>
      <c r="J62" s="61">
        <v>3701.8599999999997</v>
      </c>
      <c r="K62" s="61">
        <v>1873.8</v>
      </c>
      <c r="L62" s="43">
        <f t="shared" si="5"/>
        <v>54.25</v>
      </c>
      <c r="M62" s="1"/>
      <c r="N62" s="1"/>
      <c r="O62" s="1"/>
    </row>
    <row r="63" spans="1:15" x14ac:dyDescent="0.35">
      <c r="A63" s="40">
        <v>53</v>
      </c>
      <c r="B63" s="45" t="s">
        <v>70</v>
      </c>
      <c r="C63" s="46">
        <v>17082.610062059</v>
      </c>
      <c r="D63" s="43">
        <f t="shared" si="1"/>
        <v>11179.899999999998</v>
      </c>
      <c r="E63" s="46">
        <v>5750.9599999999991</v>
      </c>
      <c r="F63" s="46">
        <v>3820.1899999999996</v>
      </c>
      <c r="G63" s="46">
        <v>1608.75</v>
      </c>
      <c r="H63" s="43">
        <f t="shared" si="2"/>
        <v>8901.74</v>
      </c>
      <c r="I63" s="46">
        <v>0</v>
      </c>
      <c r="J63" s="46">
        <v>6276.64</v>
      </c>
      <c r="K63" s="46">
        <v>2625.1</v>
      </c>
      <c r="L63" s="43">
        <f t="shared" si="5"/>
        <v>56.02</v>
      </c>
      <c r="N63" s="1"/>
      <c r="O63" s="1"/>
    </row>
    <row r="64" spans="1:15" x14ac:dyDescent="0.35">
      <c r="A64" s="40">
        <v>54</v>
      </c>
      <c r="B64" s="45" t="s">
        <v>71</v>
      </c>
      <c r="C64" s="46">
        <v>13387.451077968401</v>
      </c>
      <c r="D64" s="43">
        <f t="shared" si="1"/>
        <v>9972.35</v>
      </c>
      <c r="E64" s="46">
        <v>2245.69</v>
      </c>
      <c r="F64" s="46">
        <v>5671.5</v>
      </c>
      <c r="G64" s="46">
        <v>2055.16</v>
      </c>
      <c r="H64" s="43">
        <f t="shared" si="2"/>
        <v>7364.74</v>
      </c>
      <c r="I64" s="46">
        <v>0</v>
      </c>
      <c r="J64" s="46">
        <v>1765.09</v>
      </c>
      <c r="K64" s="46">
        <v>5599.65</v>
      </c>
      <c r="L64" s="43">
        <f t="shared" si="5"/>
        <v>59.13</v>
      </c>
      <c r="N64" s="1"/>
      <c r="O64" s="1"/>
    </row>
    <row r="65" spans="1:15" x14ac:dyDescent="0.35">
      <c r="A65" s="40">
        <v>55</v>
      </c>
      <c r="B65" s="45" t="s">
        <v>72</v>
      </c>
      <c r="C65" s="46">
        <v>13942.4695225962</v>
      </c>
      <c r="D65" s="43">
        <f t="shared" si="1"/>
        <v>11525.23</v>
      </c>
      <c r="E65" s="46">
        <v>4024.17</v>
      </c>
      <c r="F65" s="46">
        <v>5525.22</v>
      </c>
      <c r="G65" s="46">
        <v>1975.84</v>
      </c>
      <c r="H65" s="43">
        <f t="shared" si="2"/>
        <v>8580.32</v>
      </c>
      <c r="I65" s="46"/>
      <c r="J65" s="46">
        <v>4027.17</v>
      </c>
      <c r="K65" s="46">
        <v>4553.1499999999996</v>
      </c>
      <c r="L65" s="43">
        <f t="shared" si="5"/>
        <v>68.489999999999995</v>
      </c>
      <c r="N65" s="1"/>
      <c r="O65" s="1"/>
    </row>
    <row r="66" spans="1:15" x14ac:dyDescent="0.35">
      <c r="A66" s="40">
        <v>56</v>
      </c>
      <c r="B66" s="45" t="s">
        <v>207</v>
      </c>
      <c r="C66" s="46">
        <v>1039.8612947685349</v>
      </c>
      <c r="D66" s="43">
        <f t="shared" si="1"/>
        <v>101.51</v>
      </c>
      <c r="E66" s="46">
        <v>0</v>
      </c>
      <c r="F66" s="46">
        <v>98.28</v>
      </c>
      <c r="G66" s="46">
        <v>3.23</v>
      </c>
      <c r="H66" s="43">
        <f t="shared" si="2"/>
        <v>86.86</v>
      </c>
      <c r="I66" s="46">
        <v>0</v>
      </c>
      <c r="J66" s="46">
        <v>82.84</v>
      </c>
      <c r="K66" s="46">
        <v>4.0199999999999996</v>
      </c>
      <c r="L66" s="43">
        <f t="shared" si="5"/>
        <v>9.4500000000000011</v>
      </c>
      <c r="N66" s="1"/>
      <c r="O66" s="1"/>
    </row>
    <row r="67" spans="1:15" s="2" customFormat="1" x14ac:dyDescent="0.35">
      <c r="A67" s="48">
        <v>57</v>
      </c>
      <c r="B67" s="49" t="s">
        <v>79</v>
      </c>
      <c r="C67" s="50">
        <v>26546.1788124755</v>
      </c>
      <c r="D67" s="43">
        <f t="shared" si="1"/>
        <v>22667.800000000007</v>
      </c>
      <c r="E67" s="50">
        <v>22129.490000000005</v>
      </c>
      <c r="F67" s="51">
        <v>108.47</v>
      </c>
      <c r="G67" s="50">
        <v>429.84000000000003</v>
      </c>
      <c r="H67" s="50">
        <f>I67+J67+K67</f>
        <v>22687.800000000003</v>
      </c>
      <c r="I67" s="50">
        <v>17426.400000000001</v>
      </c>
      <c r="J67" s="50">
        <v>0</v>
      </c>
      <c r="K67" s="50">
        <v>5261.4</v>
      </c>
      <c r="L67" s="43">
        <f t="shared" si="5"/>
        <v>83.77</v>
      </c>
      <c r="M67" s="1"/>
      <c r="N67" s="1"/>
      <c r="O67" s="1"/>
    </row>
    <row r="68" spans="1:15" s="2" customFormat="1" x14ac:dyDescent="0.35">
      <c r="A68" s="48">
        <v>58</v>
      </c>
      <c r="B68" s="49" t="s">
        <v>78</v>
      </c>
      <c r="C68" s="50">
        <v>18030.942770057602</v>
      </c>
      <c r="D68" s="43">
        <f t="shared" si="1"/>
        <v>14555.31</v>
      </c>
      <c r="E68" s="50">
        <v>14426.21</v>
      </c>
      <c r="F68" s="51">
        <v>43.419999999999987</v>
      </c>
      <c r="G68" s="50">
        <v>85.68</v>
      </c>
      <c r="H68" s="50">
        <f t="shared" ref="H68:H106" si="6">I68+J68+K68</f>
        <v>14575.310000000001</v>
      </c>
      <c r="I68" s="50">
        <v>9865.9699999999993</v>
      </c>
      <c r="J68" s="50">
        <v>0</v>
      </c>
      <c r="K68" s="50">
        <v>4709.3400000000011</v>
      </c>
      <c r="L68" s="43">
        <f t="shared" si="5"/>
        <v>80.239999999999995</v>
      </c>
      <c r="M68" s="1"/>
      <c r="N68" s="1"/>
      <c r="O68" s="1"/>
    </row>
    <row r="69" spans="1:15" s="2" customFormat="1" x14ac:dyDescent="0.35">
      <c r="A69" s="48">
        <v>59</v>
      </c>
      <c r="B69" s="49" t="s">
        <v>212</v>
      </c>
      <c r="C69" s="50">
        <v>43342.808251404596</v>
      </c>
      <c r="D69" s="43">
        <f t="shared" si="1"/>
        <v>37951.119999999995</v>
      </c>
      <c r="E69" s="50">
        <v>36117.829999999994</v>
      </c>
      <c r="F69" s="51">
        <v>1467.4700000000003</v>
      </c>
      <c r="G69" s="50">
        <v>365.82</v>
      </c>
      <c r="H69" s="50">
        <f t="shared" si="6"/>
        <v>37971.119999999995</v>
      </c>
      <c r="I69" s="50">
        <v>9343.0899999999983</v>
      </c>
      <c r="J69" s="50">
        <v>26845.75</v>
      </c>
      <c r="K69" s="50">
        <v>1782.2799999999997</v>
      </c>
      <c r="L69" s="43">
        <f t="shared" si="5"/>
        <v>86.710000000000008</v>
      </c>
      <c r="M69" s="1"/>
      <c r="N69" s="1"/>
      <c r="O69" s="1"/>
    </row>
    <row r="70" spans="1:15" s="2" customFormat="1" x14ac:dyDescent="0.35">
      <c r="A70" s="48">
        <v>60</v>
      </c>
      <c r="B70" s="49" t="s">
        <v>213</v>
      </c>
      <c r="C70" s="50">
        <v>18244.775162461199</v>
      </c>
      <c r="D70" s="43">
        <f t="shared" si="1"/>
        <v>8573.08</v>
      </c>
      <c r="E70" s="50">
        <v>7374.68</v>
      </c>
      <c r="F70" s="51">
        <v>457.23</v>
      </c>
      <c r="G70" s="50">
        <v>741.17</v>
      </c>
      <c r="H70" s="50">
        <f t="shared" si="6"/>
        <v>8593.08</v>
      </c>
      <c r="I70" s="50">
        <v>0</v>
      </c>
      <c r="J70" s="50">
        <v>368.63</v>
      </c>
      <c r="K70" s="50">
        <v>8224.4500000000007</v>
      </c>
      <c r="L70" s="43">
        <f t="shared" si="5"/>
        <v>42.92</v>
      </c>
      <c r="M70" s="1"/>
      <c r="N70" s="1"/>
      <c r="O70" s="1"/>
    </row>
    <row r="71" spans="1:15" s="2" customFormat="1" x14ac:dyDescent="0.35">
      <c r="A71" s="48">
        <v>61</v>
      </c>
      <c r="B71" s="49" t="s">
        <v>214</v>
      </c>
      <c r="C71" s="50">
        <v>15076.1022115509</v>
      </c>
      <c r="D71" s="43">
        <f t="shared" si="1"/>
        <v>5987.2000000000007</v>
      </c>
      <c r="E71" s="50">
        <v>5304.85</v>
      </c>
      <c r="F71" s="51">
        <v>452.63</v>
      </c>
      <c r="G71" s="50">
        <v>229.71999999999997</v>
      </c>
      <c r="H71" s="50">
        <f t="shared" si="6"/>
        <v>6007.1999999999989</v>
      </c>
      <c r="I71" s="50">
        <v>0</v>
      </c>
      <c r="J71" s="50">
        <v>0</v>
      </c>
      <c r="K71" s="50">
        <v>6007.1999999999989</v>
      </c>
      <c r="L71" s="43">
        <f t="shared" si="5"/>
        <v>38.18</v>
      </c>
      <c r="M71" s="1"/>
      <c r="N71" s="1"/>
      <c r="O71" s="1"/>
    </row>
    <row r="72" spans="1:15" s="2" customFormat="1" x14ac:dyDescent="0.35">
      <c r="A72" s="48">
        <v>62</v>
      </c>
      <c r="B72" s="49" t="s">
        <v>215</v>
      </c>
      <c r="C72" s="50">
        <v>28054.221687784098</v>
      </c>
      <c r="D72" s="43">
        <f t="shared" si="1"/>
        <v>21125.46</v>
      </c>
      <c r="E72" s="50">
        <v>20607.66</v>
      </c>
      <c r="F72" s="51">
        <v>130.01</v>
      </c>
      <c r="G72" s="50">
        <v>387.78999999999985</v>
      </c>
      <c r="H72" s="50">
        <f t="shared" si="6"/>
        <v>21145.7</v>
      </c>
      <c r="I72" s="50">
        <v>0</v>
      </c>
      <c r="J72" s="50">
        <v>14627.31</v>
      </c>
      <c r="K72" s="50">
        <v>6518.39</v>
      </c>
      <c r="L72" s="43">
        <f t="shared" si="5"/>
        <v>73.91</v>
      </c>
      <c r="M72" s="1"/>
      <c r="N72" s="1"/>
      <c r="O72" s="1"/>
    </row>
    <row r="73" spans="1:15" s="2" customFormat="1" x14ac:dyDescent="0.35">
      <c r="A73" s="48">
        <v>63</v>
      </c>
      <c r="B73" s="49" t="s">
        <v>222</v>
      </c>
      <c r="C73" s="50">
        <v>11262.081680827499</v>
      </c>
      <c r="D73" s="43">
        <f t="shared" si="1"/>
        <v>2969.1</v>
      </c>
      <c r="E73" s="50">
        <v>2437.6799999999998</v>
      </c>
      <c r="F73" s="51">
        <v>354.58</v>
      </c>
      <c r="G73" s="50">
        <v>176.84</v>
      </c>
      <c r="H73" s="50">
        <f t="shared" si="6"/>
        <v>2989.1</v>
      </c>
      <c r="I73" s="50">
        <v>538.9</v>
      </c>
      <c r="J73" s="50">
        <v>484.59000000000003</v>
      </c>
      <c r="K73" s="50">
        <v>1965.61</v>
      </c>
      <c r="L73" s="43">
        <f t="shared" si="5"/>
        <v>24.79</v>
      </c>
      <c r="M73" s="1"/>
      <c r="N73" s="1"/>
      <c r="O73" s="1"/>
    </row>
    <row r="74" spans="1:15" s="2" customFormat="1" x14ac:dyDescent="0.35">
      <c r="A74" s="48">
        <v>64</v>
      </c>
      <c r="B74" s="49" t="s">
        <v>221</v>
      </c>
      <c r="C74" s="50">
        <v>13247.164380018299</v>
      </c>
      <c r="D74" s="43">
        <f t="shared" si="1"/>
        <v>6507.68</v>
      </c>
      <c r="E74" s="50">
        <v>5747.71</v>
      </c>
      <c r="F74" s="51">
        <v>74.210000000000008</v>
      </c>
      <c r="G74" s="50">
        <v>685.76</v>
      </c>
      <c r="H74" s="50">
        <f t="shared" si="6"/>
        <v>6527.68</v>
      </c>
      <c r="I74" s="50">
        <v>0</v>
      </c>
      <c r="J74" s="50">
        <v>1632.57</v>
      </c>
      <c r="K74" s="50">
        <v>4895.1100000000006</v>
      </c>
      <c r="L74" s="43">
        <f t="shared" si="5"/>
        <v>43.94</v>
      </c>
      <c r="M74" s="1"/>
      <c r="N74" s="1"/>
      <c r="O74" s="1"/>
    </row>
    <row r="75" spans="1:15" s="2" customFormat="1" x14ac:dyDescent="0.35">
      <c r="A75" s="48">
        <v>65</v>
      </c>
      <c r="B75" s="49" t="s">
        <v>80</v>
      </c>
      <c r="C75" s="50">
        <v>17044.864806032299</v>
      </c>
      <c r="D75" s="43">
        <f t="shared" si="1"/>
        <v>6600.91</v>
      </c>
      <c r="E75" s="50">
        <v>5519.49</v>
      </c>
      <c r="F75" s="51">
        <v>533.64</v>
      </c>
      <c r="G75" s="50">
        <v>547.78</v>
      </c>
      <c r="H75" s="50">
        <f t="shared" si="6"/>
        <v>6620.91</v>
      </c>
      <c r="I75" s="50">
        <v>0</v>
      </c>
      <c r="J75" s="50">
        <v>365.52</v>
      </c>
      <c r="K75" s="50">
        <v>6255.3899999999994</v>
      </c>
      <c r="L75" s="43">
        <f t="shared" si="5"/>
        <v>35.51</v>
      </c>
      <c r="M75" s="1"/>
      <c r="N75" s="1"/>
      <c r="O75" s="1"/>
    </row>
    <row r="76" spans="1:15" s="2" customFormat="1" x14ac:dyDescent="0.35">
      <c r="A76" s="48">
        <v>66</v>
      </c>
      <c r="B76" s="49" t="s">
        <v>220</v>
      </c>
      <c r="C76" s="50">
        <v>10421.440368453799</v>
      </c>
      <c r="D76" s="43">
        <f t="shared" ref="D76:D106" si="7">E76+F76+G76</f>
        <v>207.87999999999997</v>
      </c>
      <c r="E76" s="50">
        <v>9.48</v>
      </c>
      <c r="F76" s="51">
        <v>159.38999999999999</v>
      </c>
      <c r="G76" s="50">
        <v>39.01</v>
      </c>
      <c r="H76" s="50">
        <f t="shared" si="6"/>
        <v>227.88</v>
      </c>
      <c r="I76" s="50">
        <v>0</v>
      </c>
      <c r="J76" s="50">
        <v>0</v>
      </c>
      <c r="K76" s="50">
        <v>227.88</v>
      </c>
      <c r="L76" s="43">
        <f t="shared" si="5"/>
        <v>1.62</v>
      </c>
      <c r="M76" s="1"/>
      <c r="N76" s="1"/>
      <c r="O76" s="1"/>
    </row>
    <row r="77" spans="1:15" s="2" customFormat="1" x14ac:dyDescent="0.35">
      <c r="A77" s="48">
        <v>67</v>
      </c>
      <c r="B77" s="49" t="s">
        <v>223</v>
      </c>
      <c r="C77" s="53">
        <v>32541.072537477601</v>
      </c>
      <c r="D77" s="43">
        <f t="shared" si="7"/>
        <v>24670.23</v>
      </c>
      <c r="E77" s="53">
        <v>22405.68</v>
      </c>
      <c r="F77" s="53">
        <v>1292.0999999999999</v>
      </c>
      <c r="G77" s="53">
        <v>972.45</v>
      </c>
      <c r="H77" s="50">
        <f t="shared" si="6"/>
        <v>24690.23</v>
      </c>
      <c r="I77" s="53">
        <v>0</v>
      </c>
      <c r="J77" s="53">
        <v>14094.47</v>
      </c>
      <c r="K77" s="53">
        <v>10595.76</v>
      </c>
      <c r="L77" s="43">
        <f t="shared" si="5"/>
        <v>72.820000000000007</v>
      </c>
      <c r="M77" s="1"/>
      <c r="N77" s="1"/>
      <c r="O77" s="1"/>
    </row>
    <row r="78" spans="1:15" s="2" customFormat="1" x14ac:dyDescent="0.35">
      <c r="A78" s="48">
        <v>68</v>
      </c>
      <c r="B78" s="54" t="s">
        <v>82</v>
      </c>
      <c r="C78" s="55">
        <v>16109.1108684018</v>
      </c>
      <c r="D78" s="43">
        <f t="shared" si="7"/>
        <v>9716.7199999999993</v>
      </c>
      <c r="E78" s="55">
        <v>7479.15</v>
      </c>
      <c r="F78" s="55">
        <v>1556.59</v>
      </c>
      <c r="G78" s="55">
        <v>680.9799999999999</v>
      </c>
      <c r="H78" s="50">
        <f t="shared" si="6"/>
        <v>9748.7000000000007</v>
      </c>
      <c r="I78" s="55">
        <v>0</v>
      </c>
      <c r="J78" s="55">
        <v>1199.49</v>
      </c>
      <c r="K78" s="55">
        <v>8549.2100000000009</v>
      </c>
      <c r="L78" s="43">
        <f t="shared" si="5"/>
        <v>56.09</v>
      </c>
      <c r="M78" s="1"/>
      <c r="N78" s="1"/>
      <c r="O78" s="1"/>
    </row>
    <row r="79" spans="1:15" s="2" customFormat="1" x14ac:dyDescent="0.35">
      <c r="A79" s="48">
        <v>69</v>
      </c>
      <c r="B79" s="54" t="s">
        <v>211</v>
      </c>
      <c r="C79" s="55">
        <v>21756.428296025799</v>
      </c>
      <c r="D79" s="43">
        <f t="shared" si="7"/>
        <v>6064.01</v>
      </c>
      <c r="E79" s="55">
        <v>1010.02</v>
      </c>
      <c r="F79" s="55">
        <v>3354.59</v>
      </c>
      <c r="G79" s="55">
        <v>1699.3999999999999</v>
      </c>
      <c r="H79" s="50">
        <f t="shared" si="6"/>
        <v>6060.23</v>
      </c>
      <c r="I79" s="55">
        <v>0</v>
      </c>
      <c r="J79" s="55">
        <v>0</v>
      </c>
      <c r="K79" s="55">
        <v>6060.23</v>
      </c>
      <c r="L79" s="43">
        <f t="shared" si="5"/>
        <v>20.059999999999999</v>
      </c>
      <c r="M79" s="1"/>
      <c r="N79" s="1"/>
      <c r="O79" s="1"/>
    </row>
    <row r="80" spans="1:15" s="2" customFormat="1" x14ac:dyDescent="0.35">
      <c r="A80" s="48">
        <v>70</v>
      </c>
      <c r="B80" s="56" t="s">
        <v>81</v>
      </c>
      <c r="C80" s="57">
        <v>13016.876887483901</v>
      </c>
      <c r="D80" s="43">
        <f t="shared" si="7"/>
        <v>5809.12</v>
      </c>
      <c r="E80" s="57">
        <v>3585.1</v>
      </c>
      <c r="F80" s="57">
        <v>1395.8300000000002</v>
      </c>
      <c r="G80" s="57">
        <v>828.18999999999994</v>
      </c>
      <c r="H80" s="50">
        <f t="shared" si="6"/>
        <v>5840.68</v>
      </c>
      <c r="I80" s="57">
        <v>0</v>
      </c>
      <c r="J80" s="57">
        <v>1503.73</v>
      </c>
      <c r="K80" s="57">
        <v>4336.9500000000007</v>
      </c>
      <c r="L80" s="43">
        <f t="shared" si="5"/>
        <v>38.26</v>
      </c>
      <c r="M80" s="1"/>
      <c r="N80" s="1"/>
      <c r="O80" s="1"/>
    </row>
    <row r="81" spans="1:15" s="152" customFormat="1" x14ac:dyDescent="0.35">
      <c r="A81" s="146">
        <v>71</v>
      </c>
      <c r="B81" s="147" t="s">
        <v>83</v>
      </c>
      <c r="C81" s="148">
        <v>76081.655397946597</v>
      </c>
      <c r="D81" s="149">
        <f t="shared" si="7"/>
        <v>66237.13</v>
      </c>
      <c r="E81" s="148">
        <v>50611.400000000009</v>
      </c>
      <c r="F81" s="148">
        <v>14807.75</v>
      </c>
      <c r="G81" s="148">
        <v>817.98000000000013</v>
      </c>
      <c r="H81" s="150">
        <f t="shared" si="6"/>
        <v>66299.25</v>
      </c>
      <c r="I81" s="148">
        <v>0</v>
      </c>
      <c r="J81" s="148">
        <v>0</v>
      </c>
      <c r="K81" s="148">
        <v>66299.25</v>
      </c>
      <c r="L81" s="149">
        <f t="shared" si="5"/>
        <v>85.98</v>
      </c>
      <c r="M81" s="151"/>
      <c r="N81" s="151"/>
      <c r="O81" s="151"/>
    </row>
    <row r="82" spans="1:15" s="152" customFormat="1" x14ac:dyDescent="0.35">
      <c r="A82" s="146">
        <v>72</v>
      </c>
      <c r="B82" s="147" t="s">
        <v>224</v>
      </c>
      <c r="C82" s="148">
        <v>21846.994393217701</v>
      </c>
      <c r="D82" s="149">
        <f t="shared" si="7"/>
        <v>20022.09</v>
      </c>
      <c r="E82" s="148">
        <v>9179.34</v>
      </c>
      <c r="F82" s="148">
        <v>10721.24</v>
      </c>
      <c r="G82" s="148">
        <v>121.50999999999999</v>
      </c>
      <c r="H82" s="150">
        <f t="shared" si="6"/>
        <v>20042.090000000007</v>
      </c>
      <c r="I82" s="148">
        <v>0</v>
      </c>
      <c r="J82" s="148">
        <v>0</v>
      </c>
      <c r="K82" s="148">
        <v>20042.090000000007</v>
      </c>
      <c r="L82" s="149">
        <f t="shared" si="5"/>
        <v>91.09</v>
      </c>
      <c r="M82" s="151"/>
      <c r="N82" s="151"/>
      <c r="O82" s="151"/>
    </row>
    <row r="83" spans="1:15" s="152" customFormat="1" x14ac:dyDescent="0.35">
      <c r="A83" s="146">
        <v>73</v>
      </c>
      <c r="B83" s="147" t="s">
        <v>84</v>
      </c>
      <c r="C83" s="148">
        <v>39602.085260216401</v>
      </c>
      <c r="D83" s="149">
        <f t="shared" si="7"/>
        <v>31417.010000000006</v>
      </c>
      <c r="E83" s="148">
        <v>27485.210000000006</v>
      </c>
      <c r="F83" s="148">
        <v>3276.8900000000003</v>
      </c>
      <c r="G83" s="148">
        <v>654.91</v>
      </c>
      <c r="H83" s="150">
        <f t="shared" si="6"/>
        <v>31437.010000000002</v>
      </c>
      <c r="I83" s="148">
        <v>0</v>
      </c>
      <c r="J83" s="148">
        <v>4535.88</v>
      </c>
      <c r="K83" s="148">
        <v>26901.13</v>
      </c>
      <c r="L83" s="149">
        <f t="shared" si="5"/>
        <v>77.67</v>
      </c>
      <c r="M83" s="151"/>
      <c r="N83" s="151"/>
      <c r="O83" s="151"/>
    </row>
    <row r="84" spans="1:15" s="152" customFormat="1" x14ac:dyDescent="0.35">
      <c r="A84" s="146">
        <v>74</v>
      </c>
      <c r="B84" s="147" t="s">
        <v>218</v>
      </c>
      <c r="C84" s="148">
        <v>41737.3643989747</v>
      </c>
      <c r="D84" s="149">
        <f t="shared" si="7"/>
        <v>36242.78</v>
      </c>
      <c r="E84" s="148">
        <v>35613.39</v>
      </c>
      <c r="F84" s="148">
        <v>401.54</v>
      </c>
      <c r="G84" s="148">
        <v>227.85000000000002</v>
      </c>
      <c r="H84" s="150">
        <f t="shared" si="6"/>
        <v>36262.78</v>
      </c>
      <c r="I84" s="148">
        <v>0</v>
      </c>
      <c r="J84" s="148">
        <v>8900.869999999999</v>
      </c>
      <c r="K84" s="148">
        <v>27361.909999999996</v>
      </c>
      <c r="L84" s="149">
        <f t="shared" si="5"/>
        <v>86.28</v>
      </c>
      <c r="M84" s="151"/>
      <c r="N84" s="151"/>
      <c r="O84" s="151"/>
    </row>
    <row r="85" spans="1:15" s="152" customFormat="1" x14ac:dyDescent="0.35">
      <c r="A85" s="146">
        <v>75</v>
      </c>
      <c r="B85" s="147" t="s">
        <v>85</v>
      </c>
      <c r="C85" s="153">
        <v>55841.1763841754</v>
      </c>
      <c r="D85" s="149">
        <f t="shared" si="7"/>
        <v>47293.479999999996</v>
      </c>
      <c r="E85" s="153">
        <v>46098.7</v>
      </c>
      <c r="F85" s="153">
        <v>436.39</v>
      </c>
      <c r="G85" s="153">
        <v>758.3900000000001</v>
      </c>
      <c r="H85" s="150">
        <f t="shared" si="6"/>
        <v>47313.48</v>
      </c>
      <c r="I85" s="153">
        <v>0</v>
      </c>
      <c r="J85" s="153">
        <v>26292.950000000004</v>
      </c>
      <c r="K85" s="153">
        <v>21020.53</v>
      </c>
      <c r="L85" s="149">
        <f t="shared" ref="L85:L106" si="8">FLOOR((E85+F85)/C85*100,0.01)</f>
        <v>83.33</v>
      </c>
      <c r="M85" s="151"/>
      <c r="N85" s="151"/>
      <c r="O85" s="151"/>
    </row>
    <row r="86" spans="1:15" s="152" customFormat="1" x14ac:dyDescent="0.35">
      <c r="A86" s="146">
        <v>76</v>
      </c>
      <c r="B86" s="154" t="s">
        <v>216</v>
      </c>
      <c r="C86" s="150">
        <v>45065.116380163199</v>
      </c>
      <c r="D86" s="149">
        <f t="shared" si="7"/>
        <v>37402.130000000005</v>
      </c>
      <c r="E86" s="150">
        <v>33983.740000000005</v>
      </c>
      <c r="F86" s="155">
        <v>2609.56</v>
      </c>
      <c r="G86" s="150">
        <v>808.83</v>
      </c>
      <c r="H86" s="150">
        <f t="shared" si="6"/>
        <v>37422.130000000005</v>
      </c>
      <c r="I86" s="150">
        <v>0</v>
      </c>
      <c r="J86" s="150">
        <v>14213.940000000004</v>
      </c>
      <c r="K86" s="150">
        <v>23208.190000000002</v>
      </c>
      <c r="L86" s="149">
        <f t="shared" si="8"/>
        <v>81.2</v>
      </c>
      <c r="M86" s="151"/>
      <c r="N86" s="151"/>
      <c r="O86" s="151"/>
    </row>
    <row r="87" spans="1:15" s="152" customFormat="1" x14ac:dyDescent="0.35">
      <c r="A87" s="146">
        <v>77</v>
      </c>
      <c r="B87" s="154" t="s">
        <v>86</v>
      </c>
      <c r="C87" s="150">
        <v>25100.8648917717</v>
      </c>
      <c r="D87" s="149">
        <f t="shared" si="7"/>
        <v>8578.7200000000012</v>
      </c>
      <c r="E87" s="150">
        <v>7438.55</v>
      </c>
      <c r="F87" s="155">
        <v>725.13</v>
      </c>
      <c r="G87" s="150">
        <v>415.03999999999996</v>
      </c>
      <c r="H87" s="150">
        <f t="shared" si="6"/>
        <v>8598.7200000000012</v>
      </c>
      <c r="I87" s="150">
        <v>0</v>
      </c>
      <c r="J87" s="150">
        <v>390.1699999999999</v>
      </c>
      <c r="K87" s="150">
        <v>8208.5500000000011</v>
      </c>
      <c r="L87" s="149">
        <f t="shared" si="8"/>
        <v>32.520000000000003</v>
      </c>
      <c r="M87" s="151"/>
      <c r="N87" s="151"/>
      <c r="O87" s="151"/>
    </row>
    <row r="88" spans="1:15" s="152" customFormat="1" x14ac:dyDescent="0.35">
      <c r="A88" s="146">
        <v>78</v>
      </c>
      <c r="B88" s="156" t="s">
        <v>217</v>
      </c>
      <c r="C88" s="153">
        <v>21284.684488162999</v>
      </c>
      <c r="D88" s="149">
        <f t="shared" si="7"/>
        <v>15816.030000000004</v>
      </c>
      <c r="E88" s="153">
        <v>15332.680000000004</v>
      </c>
      <c r="F88" s="153">
        <v>361.74</v>
      </c>
      <c r="G88" s="153">
        <v>121.61</v>
      </c>
      <c r="H88" s="150">
        <f t="shared" si="6"/>
        <v>15836.03</v>
      </c>
      <c r="I88" s="153">
        <v>0</v>
      </c>
      <c r="J88" s="153">
        <v>2648.82</v>
      </c>
      <c r="K88" s="153">
        <v>13187.210000000001</v>
      </c>
      <c r="L88" s="149">
        <f t="shared" si="8"/>
        <v>73.73</v>
      </c>
      <c r="M88" s="151"/>
      <c r="N88" s="151"/>
      <c r="O88" s="151"/>
    </row>
    <row r="89" spans="1:15" s="152" customFormat="1" x14ac:dyDescent="0.35">
      <c r="A89" s="146">
        <v>79</v>
      </c>
      <c r="B89" s="154" t="s">
        <v>225</v>
      </c>
      <c r="C89" s="150">
        <v>24289.204260994498</v>
      </c>
      <c r="D89" s="149">
        <f t="shared" si="7"/>
        <v>8883.74</v>
      </c>
      <c r="E89" s="150">
        <v>7009.3099999999995</v>
      </c>
      <c r="F89" s="155">
        <v>1165.5</v>
      </c>
      <c r="G89" s="157">
        <v>708.93000000000006</v>
      </c>
      <c r="H89" s="150">
        <f t="shared" si="6"/>
        <v>8903.74</v>
      </c>
      <c r="I89" s="150">
        <v>1049.82</v>
      </c>
      <c r="J89" s="150">
        <v>149.25</v>
      </c>
      <c r="K89" s="150">
        <v>7704.67</v>
      </c>
      <c r="L89" s="149">
        <f t="shared" si="8"/>
        <v>33.65</v>
      </c>
      <c r="M89" s="151"/>
      <c r="N89" s="151"/>
      <c r="O89" s="151"/>
    </row>
    <row r="90" spans="1:15" s="152" customFormat="1" x14ac:dyDescent="0.35">
      <c r="A90" s="146">
        <v>80</v>
      </c>
      <c r="B90" s="158" t="s">
        <v>87</v>
      </c>
      <c r="C90" s="159">
        <v>27483.957138968999</v>
      </c>
      <c r="D90" s="149">
        <f t="shared" si="7"/>
        <v>12849.410000000002</v>
      </c>
      <c r="E90" s="159">
        <v>9918.68</v>
      </c>
      <c r="F90" s="160">
        <v>1915.04</v>
      </c>
      <c r="G90" s="161">
        <v>1015.6899999999999</v>
      </c>
      <c r="H90" s="150">
        <f t="shared" si="6"/>
        <v>12872.64</v>
      </c>
      <c r="I90" s="159">
        <v>9574.24</v>
      </c>
      <c r="J90" s="159">
        <v>0</v>
      </c>
      <c r="K90" s="159">
        <v>3298.4</v>
      </c>
      <c r="L90" s="149">
        <f t="shared" si="8"/>
        <v>43.050000000000004</v>
      </c>
      <c r="M90" s="151"/>
      <c r="N90" s="151"/>
      <c r="O90" s="151"/>
    </row>
    <row r="91" spans="1:15" s="152" customFormat="1" x14ac:dyDescent="0.35">
      <c r="A91" s="146">
        <v>81</v>
      </c>
      <c r="B91" s="147" t="s">
        <v>88</v>
      </c>
      <c r="C91" s="153">
        <v>32099.053111847501</v>
      </c>
      <c r="D91" s="149">
        <f t="shared" si="7"/>
        <v>20191.410000000003</v>
      </c>
      <c r="E91" s="153">
        <v>19131.540000000005</v>
      </c>
      <c r="F91" s="153">
        <v>366.60999999999996</v>
      </c>
      <c r="G91" s="162">
        <v>693.26</v>
      </c>
      <c r="H91" s="150">
        <f t="shared" si="6"/>
        <v>20211.41</v>
      </c>
      <c r="I91" s="153">
        <v>0</v>
      </c>
      <c r="J91" s="153">
        <v>6762.23</v>
      </c>
      <c r="K91" s="153">
        <v>13449.18</v>
      </c>
      <c r="L91" s="149">
        <f t="shared" si="8"/>
        <v>60.74</v>
      </c>
      <c r="M91" s="151"/>
      <c r="N91" s="151"/>
      <c r="O91" s="151"/>
    </row>
    <row r="92" spans="1:15" s="152" customFormat="1" x14ac:dyDescent="0.35">
      <c r="A92" s="146">
        <v>82</v>
      </c>
      <c r="B92" s="154" t="s">
        <v>219</v>
      </c>
      <c r="C92" s="150">
        <v>13428.836639025099</v>
      </c>
      <c r="D92" s="149">
        <f t="shared" si="7"/>
        <v>4904.1499999999996</v>
      </c>
      <c r="E92" s="150">
        <v>4038.35</v>
      </c>
      <c r="F92" s="155">
        <v>777.81999999999994</v>
      </c>
      <c r="G92" s="150">
        <v>87.97999999999999</v>
      </c>
      <c r="H92" s="150">
        <f t="shared" si="6"/>
        <v>4924.1499999999996</v>
      </c>
      <c r="I92" s="150">
        <v>3804.36</v>
      </c>
      <c r="J92" s="150">
        <v>0</v>
      </c>
      <c r="K92" s="150">
        <v>1119.79</v>
      </c>
      <c r="L92" s="149">
        <f t="shared" si="8"/>
        <v>35.86</v>
      </c>
      <c r="M92" s="151"/>
      <c r="N92" s="151"/>
      <c r="O92" s="151"/>
    </row>
    <row r="93" spans="1:15" s="2" customFormat="1" x14ac:dyDescent="0.35">
      <c r="A93" s="48">
        <v>83</v>
      </c>
      <c r="B93" s="49" t="s">
        <v>92</v>
      </c>
      <c r="C93" s="50">
        <v>27001.727752327999</v>
      </c>
      <c r="D93" s="43">
        <f t="shared" si="7"/>
        <v>11017.55</v>
      </c>
      <c r="E93" s="50">
        <v>9764.81</v>
      </c>
      <c r="F93" s="51">
        <v>903.23</v>
      </c>
      <c r="G93" s="50">
        <v>349.50999999999993</v>
      </c>
      <c r="H93" s="50">
        <f t="shared" si="6"/>
        <v>11037.55</v>
      </c>
      <c r="I93" s="50">
        <v>0</v>
      </c>
      <c r="J93" s="50">
        <v>8822.5300000000007</v>
      </c>
      <c r="K93" s="50">
        <v>2215.0199999999995</v>
      </c>
      <c r="L93" s="43">
        <f t="shared" si="8"/>
        <v>39.5</v>
      </c>
      <c r="M93" s="1"/>
      <c r="N93" s="1"/>
      <c r="O93" s="1"/>
    </row>
    <row r="94" spans="1:15" s="2" customFormat="1" x14ac:dyDescent="0.35">
      <c r="A94" s="48">
        <v>84</v>
      </c>
      <c r="B94" s="49" t="s">
        <v>91</v>
      </c>
      <c r="C94" s="50">
        <v>14455.199939628799</v>
      </c>
      <c r="D94" s="43">
        <f t="shared" si="7"/>
        <v>1618.0000000000002</v>
      </c>
      <c r="E94" s="50">
        <v>185.92999999999998</v>
      </c>
      <c r="F94" s="51">
        <v>1170.1400000000001</v>
      </c>
      <c r="G94" s="50">
        <v>261.93</v>
      </c>
      <c r="H94" s="50">
        <f t="shared" si="6"/>
        <v>1637.9999999999998</v>
      </c>
      <c r="I94" s="50">
        <v>0</v>
      </c>
      <c r="J94" s="50">
        <v>21.1</v>
      </c>
      <c r="K94" s="50">
        <v>1616.8999999999999</v>
      </c>
      <c r="L94" s="43">
        <f t="shared" si="8"/>
        <v>9.3800000000000008</v>
      </c>
      <c r="M94" s="1"/>
      <c r="N94" s="1"/>
      <c r="O94" s="1"/>
    </row>
    <row r="95" spans="1:15" s="2" customFormat="1" x14ac:dyDescent="0.35">
      <c r="A95" s="48">
        <v>85</v>
      </c>
      <c r="B95" s="49" t="s">
        <v>89</v>
      </c>
      <c r="C95" s="50">
        <v>58051.0598483875</v>
      </c>
      <c r="D95" s="43">
        <f t="shared" si="7"/>
        <v>49962.410000000011</v>
      </c>
      <c r="E95" s="50">
        <v>46134.600000000006</v>
      </c>
      <c r="F95" s="51">
        <v>3681.9399999999996</v>
      </c>
      <c r="G95" s="50">
        <v>145.87</v>
      </c>
      <c r="H95" s="50">
        <f t="shared" si="6"/>
        <v>49982.41</v>
      </c>
      <c r="I95" s="50">
        <v>17512.46</v>
      </c>
      <c r="J95" s="50">
        <v>3290.9200000000005</v>
      </c>
      <c r="K95" s="50">
        <v>29179.030000000002</v>
      </c>
      <c r="L95" s="43">
        <f t="shared" si="8"/>
        <v>85.81</v>
      </c>
      <c r="M95" s="1"/>
      <c r="N95" s="1"/>
      <c r="O95" s="1"/>
    </row>
    <row r="96" spans="1:15" s="2" customFormat="1" x14ac:dyDescent="0.35">
      <c r="A96" s="48">
        <v>86</v>
      </c>
      <c r="B96" s="49" t="s">
        <v>90</v>
      </c>
      <c r="C96" s="50">
        <v>29810.636295785102</v>
      </c>
      <c r="D96" s="43">
        <f t="shared" si="7"/>
        <v>24423.42</v>
      </c>
      <c r="E96" s="50">
        <v>21618.149999999998</v>
      </c>
      <c r="F96" s="51">
        <v>2706.07</v>
      </c>
      <c r="G96" s="50">
        <v>99.2</v>
      </c>
      <c r="H96" s="50">
        <f t="shared" si="6"/>
        <v>24443.42</v>
      </c>
      <c r="I96" s="50">
        <v>21290.44</v>
      </c>
      <c r="J96" s="50">
        <v>0</v>
      </c>
      <c r="K96" s="50">
        <v>3152.98</v>
      </c>
      <c r="L96" s="43">
        <f t="shared" si="8"/>
        <v>81.59</v>
      </c>
      <c r="M96" s="1"/>
      <c r="N96" s="1"/>
      <c r="O96" s="1"/>
    </row>
    <row r="97" spans="1:15" s="2" customFormat="1" x14ac:dyDescent="0.35">
      <c r="A97" s="48">
        <v>87</v>
      </c>
      <c r="B97" s="49" t="s">
        <v>95</v>
      </c>
      <c r="C97" s="50">
        <v>1913.1507678580399</v>
      </c>
      <c r="D97" s="43">
        <f t="shared" si="7"/>
        <v>0</v>
      </c>
      <c r="E97" s="50">
        <v>0</v>
      </c>
      <c r="F97" s="51">
        <v>0</v>
      </c>
      <c r="G97" s="50">
        <v>0</v>
      </c>
      <c r="H97" s="50">
        <f t="shared" si="6"/>
        <v>0</v>
      </c>
      <c r="I97" s="50">
        <v>0</v>
      </c>
      <c r="J97" s="50">
        <v>0</v>
      </c>
      <c r="K97" s="50"/>
      <c r="L97" s="43">
        <f t="shared" si="8"/>
        <v>0</v>
      </c>
      <c r="M97" s="1"/>
      <c r="N97" s="1"/>
      <c r="O97" s="1"/>
    </row>
    <row r="98" spans="1:15" s="2" customFormat="1" x14ac:dyDescent="0.35">
      <c r="A98" s="48">
        <v>88</v>
      </c>
      <c r="B98" s="49" t="s">
        <v>227</v>
      </c>
      <c r="C98" s="50">
        <v>6638.3060982127199</v>
      </c>
      <c r="D98" s="43">
        <f t="shared" si="7"/>
        <v>1559.68</v>
      </c>
      <c r="E98" s="50">
        <v>28.370000000000005</v>
      </c>
      <c r="F98" s="51">
        <v>1226.69</v>
      </c>
      <c r="G98" s="50">
        <v>304.62000000000006</v>
      </c>
      <c r="H98" s="50">
        <f t="shared" si="6"/>
        <v>1569.7199999999998</v>
      </c>
      <c r="I98" s="50">
        <v>0</v>
      </c>
      <c r="J98" s="50">
        <v>0</v>
      </c>
      <c r="K98" s="50">
        <v>1569.7199999999998</v>
      </c>
      <c r="L98" s="43">
        <f t="shared" si="8"/>
        <v>18.900000000000002</v>
      </c>
      <c r="M98" s="1"/>
      <c r="N98" s="1"/>
      <c r="O98" s="1"/>
    </row>
    <row r="99" spans="1:15" s="2" customFormat="1" x14ac:dyDescent="0.35">
      <c r="A99" s="48">
        <v>89</v>
      </c>
      <c r="B99" s="49" t="s">
        <v>96</v>
      </c>
      <c r="C99" s="50">
        <v>1488.60293666184</v>
      </c>
      <c r="D99" s="43">
        <f t="shared" si="7"/>
        <v>0</v>
      </c>
      <c r="E99" s="50">
        <v>0</v>
      </c>
      <c r="F99" s="51">
        <v>0</v>
      </c>
      <c r="G99" s="50">
        <v>0</v>
      </c>
      <c r="H99" s="50">
        <f t="shared" si="6"/>
        <v>0</v>
      </c>
      <c r="I99" s="50">
        <v>0</v>
      </c>
      <c r="J99" s="50">
        <v>0</v>
      </c>
      <c r="K99" s="50"/>
      <c r="L99" s="43">
        <f t="shared" si="8"/>
        <v>0</v>
      </c>
      <c r="M99" s="1"/>
      <c r="N99" s="1"/>
      <c r="O99" s="1"/>
    </row>
    <row r="100" spans="1:15" s="2" customFormat="1" x14ac:dyDescent="0.35">
      <c r="A100" s="48">
        <v>90</v>
      </c>
      <c r="B100" s="49" t="s">
        <v>94</v>
      </c>
      <c r="C100" s="50">
        <v>6182.8734107809696</v>
      </c>
      <c r="D100" s="43">
        <f t="shared" si="7"/>
        <v>103.77000000000001</v>
      </c>
      <c r="E100" s="50">
        <v>0</v>
      </c>
      <c r="F100" s="51">
        <v>36.629999999999995</v>
      </c>
      <c r="G100" s="50">
        <v>67.140000000000015</v>
      </c>
      <c r="H100" s="50">
        <f t="shared" si="6"/>
        <v>113.77000000000001</v>
      </c>
      <c r="I100" s="50">
        <v>0</v>
      </c>
      <c r="J100" s="50">
        <v>0</v>
      </c>
      <c r="K100" s="50">
        <v>113.77000000000001</v>
      </c>
      <c r="L100" s="43">
        <f t="shared" si="8"/>
        <v>0.59</v>
      </c>
      <c r="M100" s="1"/>
      <c r="N100" s="1"/>
      <c r="O100" s="1"/>
    </row>
    <row r="101" spans="1:15" s="2" customFormat="1" x14ac:dyDescent="0.35">
      <c r="A101" s="48">
        <v>91</v>
      </c>
      <c r="B101" s="49" t="s">
        <v>93</v>
      </c>
      <c r="C101" s="50">
        <v>11517.7588487469</v>
      </c>
      <c r="D101" s="43">
        <f t="shared" si="7"/>
        <v>366.66</v>
      </c>
      <c r="E101" s="50">
        <v>230.05</v>
      </c>
      <c r="F101" s="51">
        <v>26.630000000000003</v>
      </c>
      <c r="G101" s="50">
        <v>109.98</v>
      </c>
      <c r="H101" s="50">
        <f t="shared" si="6"/>
        <v>376.66</v>
      </c>
      <c r="I101" s="50">
        <v>0</v>
      </c>
      <c r="J101" s="50">
        <v>0</v>
      </c>
      <c r="K101" s="50">
        <v>376.66</v>
      </c>
      <c r="L101" s="43">
        <f t="shared" si="8"/>
        <v>2.2200000000000002</v>
      </c>
      <c r="M101" s="1"/>
      <c r="N101" s="1"/>
      <c r="O101" s="1"/>
    </row>
    <row r="102" spans="1:15" s="2" customFormat="1" x14ac:dyDescent="0.35">
      <c r="A102" s="48">
        <v>92</v>
      </c>
      <c r="B102" s="49" t="s">
        <v>226</v>
      </c>
      <c r="C102" s="50">
        <v>15776.8810762224</v>
      </c>
      <c r="D102" s="43">
        <f t="shared" si="7"/>
        <v>2191.4299999999998</v>
      </c>
      <c r="E102" s="50">
        <v>583.77</v>
      </c>
      <c r="F102" s="51">
        <v>857.52</v>
      </c>
      <c r="G102" s="50">
        <v>750.14</v>
      </c>
      <c r="H102" s="50">
        <f t="shared" si="6"/>
        <v>2201.4300000000003</v>
      </c>
      <c r="I102" s="50">
        <v>0</v>
      </c>
      <c r="J102" s="50">
        <v>506.77</v>
      </c>
      <c r="K102" s="50">
        <v>1694.6600000000003</v>
      </c>
      <c r="L102" s="43">
        <f t="shared" si="8"/>
        <v>9.1300000000000008</v>
      </c>
      <c r="M102" s="1"/>
      <c r="N102" s="1"/>
      <c r="O102" s="1"/>
    </row>
    <row r="103" spans="1:15" s="2" customFormat="1" x14ac:dyDescent="0.35">
      <c r="A103" s="48">
        <v>93</v>
      </c>
      <c r="B103" s="49" t="s">
        <v>228</v>
      </c>
      <c r="C103" s="50">
        <v>17301.347546635701</v>
      </c>
      <c r="D103" s="43">
        <f t="shared" si="7"/>
        <v>11922.779999999999</v>
      </c>
      <c r="E103" s="50">
        <v>10635.739999999998</v>
      </c>
      <c r="F103" s="51">
        <v>1072.4299999999998</v>
      </c>
      <c r="G103" s="52">
        <v>214.61</v>
      </c>
      <c r="H103" s="50">
        <f t="shared" si="6"/>
        <v>11932.009999999998</v>
      </c>
      <c r="I103" s="50">
        <v>0</v>
      </c>
      <c r="J103" s="50">
        <v>4302.75</v>
      </c>
      <c r="K103" s="50">
        <v>7629.2599999999984</v>
      </c>
      <c r="L103" s="43">
        <f t="shared" si="8"/>
        <v>67.67</v>
      </c>
      <c r="M103" s="1"/>
      <c r="N103" s="1"/>
      <c r="O103" s="1"/>
    </row>
    <row r="104" spans="1:15" s="2" customFormat="1" x14ac:dyDescent="0.35">
      <c r="A104" s="48">
        <v>94</v>
      </c>
      <c r="B104" s="49" t="s">
        <v>229</v>
      </c>
      <c r="C104" s="50">
        <v>13393.541888023799</v>
      </c>
      <c r="D104" s="43">
        <f t="shared" si="7"/>
        <v>6871.3700000000008</v>
      </c>
      <c r="E104" s="50">
        <v>5899.4400000000005</v>
      </c>
      <c r="F104" s="51">
        <v>408.35</v>
      </c>
      <c r="G104" s="52">
        <v>563.57999999999993</v>
      </c>
      <c r="H104" s="50">
        <f t="shared" si="6"/>
        <v>6881.3700000000008</v>
      </c>
      <c r="I104" s="50">
        <v>0</v>
      </c>
      <c r="J104" s="50">
        <v>2455.8900000000003</v>
      </c>
      <c r="K104" s="50">
        <v>4425.4800000000005</v>
      </c>
      <c r="L104" s="43">
        <f t="shared" si="8"/>
        <v>47.09</v>
      </c>
      <c r="M104" s="1"/>
      <c r="N104" s="1"/>
      <c r="O104" s="1"/>
    </row>
    <row r="105" spans="1:15" s="2" customFormat="1" x14ac:dyDescent="0.35">
      <c r="A105" s="48">
        <v>95</v>
      </c>
      <c r="B105" s="58" t="s">
        <v>98</v>
      </c>
      <c r="C105" s="59">
        <v>15229.2672651372</v>
      </c>
      <c r="D105" s="43">
        <f t="shared" si="7"/>
        <v>10259.980000000001</v>
      </c>
      <c r="E105" s="59">
        <v>8950.02</v>
      </c>
      <c r="F105" s="60">
        <v>989.76</v>
      </c>
      <c r="G105" s="62">
        <v>320.20000000000005</v>
      </c>
      <c r="H105" s="50">
        <f t="shared" si="6"/>
        <v>10270.810000000001</v>
      </c>
      <c r="I105" s="59">
        <v>0</v>
      </c>
      <c r="J105" s="59">
        <v>2804.9900000000002</v>
      </c>
      <c r="K105" s="59">
        <v>7465.8200000000006</v>
      </c>
      <c r="L105" s="43">
        <f t="shared" si="8"/>
        <v>65.260000000000005</v>
      </c>
      <c r="M105" s="1"/>
      <c r="N105" s="1"/>
      <c r="O105" s="1"/>
    </row>
    <row r="106" spans="1:15" s="2" customFormat="1" x14ac:dyDescent="0.35">
      <c r="A106" s="48">
        <v>96</v>
      </c>
      <c r="B106" s="56" t="s">
        <v>97</v>
      </c>
      <c r="C106" s="57">
        <v>39939.812846302499</v>
      </c>
      <c r="D106" s="43">
        <f t="shared" si="7"/>
        <v>30564.920000000002</v>
      </c>
      <c r="E106" s="57">
        <v>28281.800000000003</v>
      </c>
      <c r="F106" s="57">
        <v>1820.46</v>
      </c>
      <c r="G106" s="63">
        <v>462.66</v>
      </c>
      <c r="H106" s="50">
        <f t="shared" si="6"/>
        <v>30616.560000000001</v>
      </c>
      <c r="I106" s="57">
        <v>0</v>
      </c>
      <c r="J106" s="57">
        <v>14299.24</v>
      </c>
      <c r="K106" s="57">
        <v>16317.320000000002</v>
      </c>
      <c r="L106" s="43">
        <f t="shared" si="8"/>
        <v>75.36</v>
      </c>
      <c r="M106" s="1"/>
      <c r="N106" s="1"/>
      <c r="O106" s="1"/>
    </row>
    <row r="107" spans="1:15" x14ac:dyDescent="0.35">
      <c r="N107" s="95"/>
      <c r="O107" s="95"/>
    </row>
  </sheetData>
  <mergeCells count="19">
    <mergeCell ref="E5:E8"/>
    <mergeCell ref="K6:K8"/>
    <mergeCell ref="H5:K5"/>
    <mergeCell ref="A10:B10"/>
    <mergeCell ref="A5:A8"/>
    <mergeCell ref="B5:B8"/>
    <mergeCell ref="A1:L1"/>
    <mergeCell ref="A2:L2"/>
    <mergeCell ref="K3:L3"/>
    <mergeCell ref="K4:L4"/>
    <mergeCell ref="L5:L8"/>
    <mergeCell ref="F6:F8"/>
    <mergeCell ref="G6:G8"/>
    <mergeCell ref="H6:H8"/>
    <mergeCell ref="I6:I8"/>
    <mergeCell ref="J6:J8"/>
    <mergeCell ref="F5:G5"/>
    <mergeCell ref="C5:C8"/>
    <mergeCell ref="D5:D8"/>
  </mergeCells>
  <pageMargins left="0.45" right="0.2" top="0.25" bottom="0.25" header="0.3" footer="0.3"/>
  <pageSetup paperSize="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opLeftCell="B25" zoomScale="85" zoomScaleNormal="85" workbookViewId="0">
      <selection activeCell="D12" sqref="D12"/>
    </sheetView>
  </sheetViews>
  <sheetFormatPr defaultColWidth="8.75" defaultRowHeight="13" x14ac:dyDescent="0.3"/>
  <cols>
    <col min="1" max="1" width="2.5625" style="7" customWidth="1"/>
    <col min="2" max="2" width="33.625" style="7" customWidth="1"/>
    <col min="3" max="3" width="3.4375" style="7" customWidth="1"/>
    <col min="4" max="4" width="8.4375" style="7" customWidth="1"/>
    <col min="5" max="5" width="6.5625" style="7" bestFit="1" customWidth="1"/>
    <col min="6" max="6" width="7.0625" style="7" bestFit="1" customWidth="1"/>
    <col min="7" max="7" width="12" style="7" bestFit="1" customWidth="1"/>
    <col min="8" max="8" width="7.4375" style="7" customWidth="1"/>
    <col min="9" max="9" width="4.5625" style="7" customWidth="1"/>
    <col min="10" max="10" width="6.75" style="7" bestFit="1" customWidth="1"/>
    <col min="11" max="11" width="5" style="7" bestFit="1" customWidth="1"/>
    <col min="12" max="13" width="7.4375" style="7" customWidth="1"/>
    <col min="14" max="14" width="6.9375" style="7" customWidth="1"/>
    <col min="15" max="15" width="8.75" style="7" bestFit="1" customWidth="1"/>
    <col min="16" max="16384" width="8.75" style="7"/>
  </cols>
  <sheetData>
    <row r="1" spans="1:16" ht="39.75" customHeight="1" x14ac:dyDescent="0.35">
      <c r="A1" s="184" t="s">
        <v>233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80"/>
      <c r="P1" s="80"/>
    </row>
    <row r="2" spans="1:16" ht="15.65" customHeight="1" x14ac:dyDescent="0.35">
      <c r="A2" s="226" t="str">
        <f>'bieu 4'!A2</f>
        <v xml:space="preserve">(Kèm theo Quyết định số 1047/QĐ-UBND  ngày 31/3/2026 của Chủ tịch UBND tỉnh Quảng Ngãi) 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80"/>
      <c r="P2" s="80"/>
    </row>
    <row r="3" spans="1:16" ht="20.25" customHeight="1" x14ac:dyDescent="0.3">
      <c r="A3" s="65"/>
      <c r="B3" s="65"/>
      <c r="C3" s="65"/>
      <c r="D3" s="65"/>
      <c r="E3" s="65"/>
      <c r="F3" s="65"/>
      <c r="G3" s="65"/>
      <c r="H3" s="227"/>
      <c r="I3" s="228"/>
      <c r="J3" s="229"/>
      <c r="K3" s="228"/>
      <c r="L3" s="230" t="s">
        <v>180</v>
      </c>
      <c r="M3" s="230"/>
      <c r="N3" s="231"/>
      <c r="O3" s="80"/>
      <c r="P3" s="80"/>
    </row>
    <row r="4" spans="1:16" s="167" customFormat="1" ht="46.9" customHeight="1" x14ac:dyDescent="0.3">
      <c r="A4" s="224" t="s">
        <v>0</v>
      </c>
      <c r="B4" s="224" t="s">
        <v>100</v>
      </c>
      <c r="C4" s="219" t="s">
        <v>101</v>
      </c>
      <c r="D4" s="219" t="s">
        <v>103</v>
      </c>
      <c r="E4" s="219" t="s">
        <v>191</v>
      </c>
      <c r="F4" s="219" t="s">
        <v>192</v>
      </c>
      <c r="G4" s="219" t="s">
        <v>193</v>
      </c>
      <c r="H4" s="219" t="s">
        <v>194</v>
      </c>
      <c r="I4" s="219" t="s">
        <v>195</v>
      </c>
      <c r="J4" s="219" t="s">
        <v>196</v>
      </c>
      <c r="K4" s="219" t="s">
        <v>197</v>
      </c>
      <c r="L4" s="219" t="s">
        <v>198</v>
      </c>
      <c r="M4" s="217" t="s">
        <v>204</v>
      </c>
      <c r="N4" s="219" t="s">
        <v>203</v>
      </c>
      <c r="O4" s="219" t="s">
        <v>205</v>
      </c>
      <c r="P4" s="219" t="s">
        <v>206</v>
      </c>
    </row>
    <row r="5" spans="1:16" s="167" customFormat="1" ht="41.25" customHeight="1" x14ac:dyDescent="0.3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18"/>
      <c r="N5" s="221"/>
      <c r="O5" s="220"/>
      <c r="P5" s="220"/>
    </row>
    <row r="6" spans="1:16" s="167" customFormat="1" ht="14.15" customHeight="1" x14ac:dyDescent="0.3">
      <c r="A6" s="172" t="s">
        <v>14</v>
      </c>
      <c r="B6" s="172" t="s">
        <v>15</v>
      </c>
      <c r="C6" s="172" t="s">
        <v>16</v>
      </c>
      <c r="D6" s="172" t="s">
        <v>17</v>
      </c>
      <c r="E6" s="172" t="s">
        <v>18</v>
      </c>
      <c r="F6" s="172" t="s">
        <v>19</v>
      </c>
      <c r="G6" s="172" t="s">
        <v>20</v>
      </c>
      <c r="H6" s="172" t="s">
        <v>21</v>
      </c>
      <c r="I6" s="172" t="s">
        <v>22</v>
      </c>
      <c r="J6" s="172" t="s">
        <v>23</v>
      </c>
      <c r="K6" s="172" t="s">
        <v>24</v>
      </c>
      <c r="L6" s="172" t="s">
        <v>25</v>
      </c>
      <c r="M6" s="172"/>
      <c r="N6" s="173" t="s">
        <v>190</v>
      </c>
      <c r="O6" s="174"/>
      <c r="P6" s="174"/>
    </row>
    <row r="7" spans="1:16" s="167" customFormat="1" ht="29.25" customHeight="1" x14ac:dyDescent="0.3">
      <c r="A7" s="175"/>
      <c r="B7" s="176" t="s">
        <v>113</v>
      </c>
      <c r="C7" s="177" t="s">
        <v>114</v>
      </c>
      <c r="D7" s="178">
        <v>1211.7399999999716</v>
      </c>
      <c r="E7" s="178">
        <v>0</v>
      </c>
      <c r="F7" s="178">
        <v>0</v>
      </c>
      <c r="G7" s="178">
        <v>0</v>
      </c>
      <c r="H7" s="178">
        <v>0</v>
      </c>
      <c r="I7" s="178">
        <v>-1.6600000000000001</v>
      </c>
      <c r="J7" s="178">
        <v>-21.17</v>
      </c>
      <c r="K7" s="178">
        <v>-40.1</v>
      </c>
      <c r="L7" s="178">
        <v>-1.62</v>
      </c>
      <c r="M7" s="178">
        <v>0</v>
      </c>
      <c r="N7" s="179">
        <v>1276.2899999999797</v>
      </c>
      <c r="O7" s="174"/>
      <c r="P7" s="174"/>
    </row>
    <row r="8" spans="1:16" s="16" customFormat="1" ht="15" customHeight="1" x14ac:dyDescent="0.35">
      <c r="A8" s="67" t="s">
        <v>115</v>
      </c>
      <c r="B8" s="34" t="s">
        <v>116</v>
      </c>
      <c r="C8" s="68" t="s">
        <v>117</v>
      </c>
      <c r="D8" s="66">
        <v>-770.06000000002757</v>
      </c>
      <c r="E8" s="83">
        <v>0</v>
      </c>
      <c r="F8" s="83">
        <v>26823.949999999997</v>
      </c>
      <c r="G8" s="83">
        <v>0</v>
      </c>
      <c r="H8" s="83">
        <v>-28805.750000000004</v>
      </c>
      <c r="I8" s="83">
        <v>-1.6600000000000001</v>
      </c>
      <c r="J8" s="83">
        <v>-21.17</v>
      </c>
      <c r="K8" s="83">
        <v>-40.1</v>
      </c>
      <c r="L8" s="83">
        <v>-1.62</v>
      </c>
      <c r="M8" s="83"/>
      <c r="N8" s="90">
        <v>1276.2899999999797</v>
      </c>
      <c r="O8" s="97"/>
      <c r="P8" s="97"/>
    </row>
    <row r="9" spans="1:16" s="9" customFormat="1" ht="15" customHeight="1" x14ac:dyDescent="0.3">
      <c r="A9" s="12" t="s">
        <v>118</v>
      </c>
      <c r="B9" s="11" t="s">
        <v>4</v>
      </c>
      <c r="C9" s="13" t="s">
        <v>119</v>
      </c>
      <c r="D9" s="66">
        <v>-42.12</v>
      </c>
      <c r="E9" s="70"/>
      <c r="F9" s="70"/>
      <c r="G9" s="70"/>
      <c r="H9" s="70"/>
      <c r="I9" s="70">
        <v>-7.0000000000000007E-2</v>
      </c>
      <c r="J9" s="70">
        <v>-21.17</v>
      </c>
      <c r="K9" s="70">
        <v>-19.62</v>
      </c>
      <c r="L9" s="70">
        <v>-1.62</v>
      </c>
      <c r="M9" s="70"/>
      <c r="N9" s="93">
        <v>0.36000000000000565</v>
      </c>
      <c r="O9" s="94"/>
      <c r="P9" s="94"/>
    </row>
    <row r="10" spans="1:16" ht="15" customHeight="1" x14ac:dyDescent="0.3">
      <c r="A10" s="71"/>
      <c r="B10" s="35" t="s">
        <v>120</v>
      </c>
      <c r="C10" s="72" t="s">
        <v>121</v>
      </c>
      <c r="D10" s="66">
        <v>0</v>
      </c>
      <c r="E10" s="73"/>
      <c r="F10" s="73"/>
      <c r="G10" s="73"/>
      <c r="H10" s="73"/>
      <c r="I10" s="73"/>
      <c r="J10" s="73"/>
      <c r="K10" s="73"/>
      <c r="L10" s="73"/>
      <c r="M10" s="73"/>
      <c r="N10" s="91">
        <v>0</v>
      </c>
      <c r="O10" s="96"/>
      <c r="P10" s="96"/>
    </row>
    <row r="11" spans="1:16" ht="15" customHeight="1" x14ac:dyDescent="0.3">
      <c r="A11" s="71"/>
      <c r="B11" s="35" t="s">
        <v>122</v>
      </c>
      <c r="C11" s="72" t="s">
        <v>123</v>
      </c>
      <c r="D11" s="66">
        <v>-42.12</v>
      </c>
      <c r="E11" s="73"/>
      <c r="F11" s="73"/>
      <c r="G11" s="73"/>
      <c r="H11" s="73"/>
      <c r="I11" s="73">
        <v>-7.0000000000000007E-2</v>
      </c>
      <c r="J11" s="73">
        <v>-21.17</v>
      </c>
      <c r="K11" s="73">
        <v>-19.62</v>
      </c>
      <c r="L11" s="73">
        <v>-1.62</v>
      </c>
      <c r="M11" s="73"/>
      <c r="N11" s="91">
        <v>0.36000000000000565</v>
      </c>
      <c r="O11" s="96"/>
      <c r="P11" s="96"/>
    </row>
    <row r="12" spans="1:16" s="9" customFormat="1" ht="15" customHeight="1" x14ac:dyDescent="0.3">
      <c r="A12" s="12" t="s">
        <v>124</v>
      </c>
      <c r="B12" s="11" t="s">
        <v>5</v>
      </c>
      <c r="C12" s="13" t="s">
        <v>125</v>
      </c>
      <c r="D12" s="66">
        <v>-727.94000000002757</v>
      </c>
      <c r="E12" s="70"/>
      <c r="F12" s="70">
        <v>26823.949999999997</v>
      </c>
      <c r="G12" s="70"/>
      <c r="H12" s="82">
        <v>-28805.750000000004</v>
      </c>
      <c r="I12" s="70">
        <v>-1.59</v>
      </c>
      <c r="J12" s="70"/>
      <c r="K12" s="70">
        <v>-20.48</v>
      </c>
      <c r="L12" s="70"/>
      <c r="M12" s="70"/>
      <c r="N12" s="93">
        <v>1275.9299999999787</v>
      </c>
      <c r="O12" s="94"/>
      <c r="P12" s="94"/>
    </row>
    <row r="13" spans="1:16" ht="15" customHeight="1" x14ac:dyDescent="0.3">
      <c r="A13" s="71"/>
      <c r="B13" s="35" t="s">
        <v>126</v>
      </c>
      <c r="C13" s="72" t="s">
        <v>127</v>
      </c>
      <c r="D13" s="66">
        <v>0</v>
      </c>
      <c r="E13" s="73"/>
      <c r="F13" s="73"/>
      <c r="G13" s="73"/>
      <c r="H13" s="73"/>
      <c r="I13" s="73"/>
      <c r="J13" s="73"/>
      <c r="K13" s="73"/>
      <c r="L13" s="73"/>
      <c r="M13" s="73"/>
      <c r="N13" s="91">
        <v>0</v>
      </c>
      <c r="O13" s="96"/>
      <c r="P13" s="96"/>
    </row>
    <row r="14" spans="1:16" ht="15" customHeight="1" x14ac:dyDescent="0.3">
      <c r="A14" s="71"/>
      <c r="B14" s="35" t="s">
        <v>128</v>
      </c>
      <c r="C14" s="72" t="s">
        <v>129</v>
      </c>
      <c r="D14" s="66">
        <v>-727.94000000002757</v>
      </c>
      <c r="E14" s="73"/>
      <c r="F14" s="73">
        <v>26823.949999999997</v>
      </c>
      <c r="G14" s="73"/>
      <c r="H14" s="73">
        <v>-28805.750000000004</v>
      </c>
      <c r="I14" s="73">
        <v>-1.59</v>
      </c>
      <c r="J14" s="73"/>
      <c r="K14" s="73">
        <v>-20.48</v>
      </c>
      <c r="L14" s="73"/>
      <c r="M14" s="73"/>
      <c r="N14" s="91">
        <v>1275.9299999999787</v>
      </c>
      <c r="O14" s="96"/>
      <c r="P14" s="96"/>
    </row>
    <row r="15" spans="1:16" ht="15" customHeight="1" x14ac:dyDescent="0.3">
      <c r="A15" s="71"/>
      <c r="B15" s="35" t="s">
        <v>130</v>
      </c>
      <c r="C15" s="72" t="s">
        <v>131</v>
      </c>
      <c r="D15" s="66">
        <v>0</v>
      </c>
      <c r="E15" s="73"/>
      <c r="F15" s="73"/>
      <c r="G15" s="73"/>
      <c r="H15" s="73"/>
      <c r="I15" s="73"/>
      <c r="J15" s="73"/>
      <c r="K15" s="73"/>
      <c r="L15" s="73"/>
      <c r="M15" s="73"/>
      <c r="N15" s="91">
        <v>0</v>
      </c>
      <c r="O15" s="96"/>
      <c r="P15" s="96"/>
    </row>
    <row r="16" spans="1:16" s="16" customFormat="1" ht="15" customHeight="1" x14ac:dyDescent="0.35">
      <c r="A16" s="67" t="s">
        <v>132</v>
      </c>
      <c r="B16" s="34" t="s">
        <v>133</v>
      </c>
      <c r="C16" s="68" t="s">
        <v>134</v>
      </c>
      <c r="D16" s="66">
        <v>-770.06000000002757</v>
      </c>
      <c r="E16" s="69">
        <v>0</v>
      </c>
      <c r="F16" s="69">
        <v>26823.949999999997</v>
      </c>
      <c r="G16" s="69">
        <v>0</v>
      </c>
      <c r="H16" s="69">
        <v>-28805.750000000004</v>
      </c>
      <c r="I16" s="69">
        <v>-1.6600000000000001</v>
      </c>
      <c r="J16" s="69">
        <v>-21.17</v>
      </c>
      <c r="K16" s="69">
        <v>-40.1</v>
      </c>
      <c r="L16" s="69">
        <v>-1.62</v>
      </c>
      <c r="M16" s="69"/>
      <c r="N16" s="92">
        <v>1276.2899999999797</v>
      </c>
      <c r="O16" s="97"/>
      <c r="P16" s="97"/>
    </row>
    <row r="17" spans="1:16" s="14" customFormat="1" ht="15" customHeight="1" x14ac:dyDescent="0.3">
      <c r="A17" s="12" t="s">
        <v>118</v>
      </c>
      <c r="B17" s="11" t="s">
        <v>135</v>
      </c>
      <c r="C17" s="13" t="s">
        <v>136</v>
      </c>
      <c r="D17" s="66">
        <v>-770.06000000002757</v>
      </c>
      <c r="E17" s="70">
        <v>0</v>
      </c>
      <c r="F17" s="70">
        <v>26823.949999999997</v>
      </c>
      <c r="G17" s="70">
        <v>0</v>
      </c>
      <c r="H17" s="70">
        <v>-28805.750000000004</v>
      </c>
      <c r="I17" s="70">
        <v>-1.6600000000000001</v>
      </c>
      <c r="J17" s="70">
        <v>-21.17</v>
      </c>
      <c r="K17" s="70">
        <v>-40.1</v>
      </c>
      <c r="L17" s="70">
        <v>-1.62</v>
      </c>
      <c r="M17" s="70"/>
      <c r="N17" s="93">
        <v>1276.2899999999797</v>
      </c>
      <c r="O17" s="94"/>
      <c r="P17" s="94"/>
    </row>
    <row r="18" spans="1:16" s="14" customFormat="1" ht="15" customHeight="1" x14ac:dyDescent="0.3">
      <c r="A18" s="12" t="s">
        <v>124</v>
      </c>
      <c r="B18" s="11" t="s">
        <v>137</v>
      </c>
      <c r="C18" s="13" t="s">
        <v>138</v>
      </c>
      <c r="D18" s="66">
        <v>0</v>
      </c>
      <c r="E18" s="70"/>
      <c r="F18" s="70"/>
      <c r="G18" s="70"/>
      <c r="H18" s="70"/>
      <c r="I18" s="70"/>
      <c r="J18" s="70"/>
      <c r="K18" s="70"/>
      <c r="L18" s="70"/>
      <c r="M18" s="70"/>
      <c r="N18" s="93">
        <v>0</v>
      </c>
      <c r="O18" s="94"/>
      <c r="P18" s="94"/>
    </row>
    <row r="19" spans="1:16" s="14" customFormat="1" ht="15" customHeight="1" x14ac:dyDescent="0.3">
      <c r="A19" s="12" t="s">
        <v>139</v>
      </c>
      <c r="B19" s="11" t="s">
        <v>140</v>
      </c>
      <c r="C19" s="13" t="s">
        <v>141</v>
      </c>
      <c r="D19" s="66">
        <v>0</v>
      </c>
      <c r="E19" s="70"/>
      <c r="F19" s="70"/>
      <c r="G19" s="70"/>
      <c r="H19" s="70"/>
      <c r="I19" s="70"/>
      <c r="J19" s="70"/>
      <c r="K19" s="70"/>
      <c r="L19" s="70"/>
      <c r="M19" s="70"/>
      <c r="N19" s="93">
        <v>0</v>
      </c>
      <c r="O19" s="94"/>
      <c r="P19" s="94"/>
    </row>
    <row r="20" spans="1:16" ht="15" customHeight="1" x14ac:dyDescent="0.3">
      <c r="A20" s="71"/>
      <c r="B20" s="35" t="s">
        <v>142</v>
      </c>
      <c r="C20" s="72" t="s">
        <v>143</v>
      </c>
      <c r="D20" s="66">
        <v>0</v>
      </c>
      <c r="E20" s="73"/>
      <c r="F20" s="73"/>
      <c r="G20" s="73"/>
      <c r="H20" s="73"/>
      <c r="I20" s="73"/>
      <c r="J20" s="73"/>
      <c r="K20" s="73"/>
      <c r="L20" s="73"/>
      <c r="M20" s="73"/>
      <c r="N20" s="91">
        <v>0</v>
      </c>
      <c r="O20" s="96"/>
      <c r="P20" s="96"/>
    </row>
    <row r="21" spans="1:16" ht="15" customHeight="1" x14ac:dyDescent="0.3">
      <c r="A21" s="71"/>
      <c r="B21" s="35" t="s">
        <v>144</v>
      </c>
      <c r="C21" s="72" t="s">
        <v>145</v>
      </c>
      <c r="D21" s="66">
        <v>0</v>
      </c>
      <c r="E21" s="73"/>
      <c r="F21" s="73"/>
      <c r="G21" s="73"/>
      <c r="H21" s="73"/>
      <c r="I21" s="73"/>
      <c r="J21" s="73"/>
      <c r="K21" s="73"/>
      <c r="L21" s="73"/>
      <c r="M21" s="73"/>
      <c r="N21" s="91">
        <v>0</v>
      </c>
      <c r="O21" s="96"/>
      <c r="P21" s="96"/>
    </row>
    <row r="22" spans="1:16" ht="15" customHeight="1" x14ac:dyDescent="0.3">
      <c r="A22" s="71"/>
      <c r="B22" s="35" t="s">
        <v>146</v>
      </c>
      <c r="C22" s="72" t="s">
        <v>147</v>
      </c>
      <c r="D22" s="66">
        <v>0</v>
      </c>
      <c r="E22" s="73"/>
      <c r="F22" s="73"/>
      <c r="G22" s="73"/>
      <c r="H22" s="73"/>
      <c r="I22" s="73"/>
      <c r="J22" s="73"/>
      <c r="K22" s="73"/>
      <c r="L22" s="73"/>
      <c r="M22" s="73"/>
      <c r="N22" s="91">
        <v>0</v>
      </c>
      <c r="O22" s="96"/>
      <c r="P22" s="96"/>
    </row>
    <row r="23" spans="1:16" s="14" customFormat="1" ht="15" customHeight="1" x14ac:dyDescent="0.3">
      <c r="A23" s="12" t="s">
        <v>148</v>
      </c>
      <c r="B23" s="11" t="s">
        <v>149</v>
      </c>
      <c r="C23" s="13" t="s">
        <v>150</v>
      </c>
      <c r="D23" s="66">
        <v>0</v>
      </c>
      <c r="E23" s="66"/>
      <c r="F23" s="66"/>
      <c r="G23" s="66"/>
      <c r="H23" s="66"/>
      <c r="I23" s="66"/>
      <c r="J23" s="66"/>
      <c r="K23" s="66"/>
      <c r="L23" s="66"/>
      <c r="M23" s="66"/>
      <c r="N23" s="89">
        <v>0</v>
      </c>
      <c r="O23" s="94"/>
      <c r="P23" s="94"/>
    </row>
    <row r="24" spans="1:16" s="16" customFormat="1" ht="15" customHeight="1" x14ac:dyDescent="0.35">
      <c r="A24" s="67" t="s">
        <v>151</v>
      </c>
      <c r="B24" s="34" t="s">
        <v>152</v>
      </c>
      <c r="C24" s="68" t="s">
        <v>153</v>
      </c>
      <c r="D24" s="66">
        <v>-42.12</v>
      </c>
      <c r="E24" s="69">
        <v>0</v>
      </c>
      <c r="F24" s="69">
        <v>0</v>
      </c>
      <c r="G24" s="69">
        <v>0</v>
      </c>
      <c r="H24" s="69">
        <v>0</v>
      </c>
      <c r="I24" s="69">
        <v>-7.0000000000000007E-2</v>
      </c>
      <c r="J24" s="69">
        <v>-21.17</v>
      </c>
      <c r="K24" s="69">
        <v>-19.62</v>
      </c>
      <c r="L24" s="69">
        <v>-1.62</v>
      </c>
      <c r="M24" s="69"/>
      <c r="N24" s="92">
        <v>0.36000000000000565</v>
      </c>
      <c r="O24" s="97"/>
      <c r="P24" s="97"/>
    </row>
    <row r="25" spans="1:16" s="14" customFormat="1" ht="15" customHeight="1" x14ac:dyDescent="0.3">
      <c r="A25" s="12" t="s">
        <v>118</v>
      </c>
      <c r="B25" s="11" t="s">
        <v>154</v>
      </c>
      <c r="C25" s="13" t="s">
        <v>155</v>
      </c>
      <c r="D25" s="66">
        <v>-42.12</v>
      </c>
      <c r="E25" s="70">
        <v>0</v>
      </c>
      <c r="F25" s="70">
        <v>0</v>
      </c>
      <c r="G25" s="70">
        <v>0</v>
      </c>
      <c r="H25" s="70">
        <v>0</v>
      </c>
      <c r="I25" s="70">
        <v>-7.0000000000000007E-2</v>
      </c>
      <c r="J25" s="70">
        <v>-21.17</v>
      </c>
      <c r="K25" s="70">
        <v>-19.62</v>
      </c>
      <c r="L25" s="70">
        <v>-1.62</v>
      </c>
      <c r="M25" s="70"/>
      <c r="N25" s="93">
        <v>0.36000000000000565</v>
      </c>
      <c r="O25" s="94"/>
      <c r="P25" s="94"/>
    </row>
    <row r="26" spans="1:16" ht="15" customHeight="1" x14ac:dyDescent="0.3">
      <c r="A26" s="74" t="s">
        <v>156</v>
      </c>
      <c r="B26" s="35" t="s">
        <v>157</v>
      </c>
      <c r="C26" s="72" t="s">
        <v>158</v>
      </c>
      <c r="D26" s="66">
        <v>-42.12</v>
      </c>
      <c r="E26" s="73"/>
      <c r="F26" s="73"/>
      <c r="G26" s="73"/>
      <c r="H26" s="73"/>
      <c r="I26" s="73">
        <v>-7.0000000000000007E-2</v>
      </c>
      <c r="J26" s="73">
        <v>-21.17</v>
      </c>
      <c r="K26" s="73">
        <v>-19.62</v>
      </c>
      <c r="L26" s="73">
        <v>-1.62</v>
      </c>
      <c r="M26" s="73"/>
      <c r="N26" s="91">
        <v>0.36000000000000565</v>
      </c>
      <c r="O26" s="96"/>
      <c r="P26" s="96"/>
    </row>
    <row r="27" spans="1:16" ht="15" customHeight="1" x14ac:dyDescent="0.3">
      <c r="A27" s="71"/>
      <c r="B27" s="35" t="s">
        <v>159</v>
      </c>
      <c r="C27" s="72" t="s">
        <v>160</v>
      </c>
      <c r="D27" s="66">
        <v>0</v>
      </c>
      <c r="E27" s="73"/>
      <c r="F27" s="73"/>
      <c r="G27" s="73"/>
      <c r="H27" s="73"/>
      <c r="I27" s="73"/>
      <c r="J27" s="73"/>
      <c r="K27" s="73"/>
      <c r="L27" s="73"/>
      <c r="M27" s="73"/>
      <c r="N27" s="91">
        <v>0</v>
      </c>
      <c r="O27" s="96"/>
      <c r="P27" s="96"/>
    </row>
    <row r="28" spans="1:16" ht="15" customHeight="1" x14ac:dyDescent="0.3">
      <c r="A28" s="71"/>
      <c r="B28" s="35" t="s">
        <v>161</v>
      </c>
      <c r="C28" s="72" t="s">
        <v>162</v>
      </c>
      <c r="D28" s="66">
        <v>0</v>
      </c>
      <c r="E28" s="73"/>
      <c r="F28" s="73"/>
      <c r="G28" s="73"/>
      <c r="H28" s="73"/>
      <c r="I28" s="73"/>
      <c r="J28" s="73"/>
      <c r="K28" s="73"/>
      <c r="L28" s="73"/>
      <c r="M28" s="73"/>
      <c r="N28" s="91">
        <v>0</v>
      </c>
      <c r="O28" s="96"/>
      <c r="P28" s="96"/>
    </row>
    <row r="29" spans="1:16" ht="15" customHeight="1" x14ac:dyDescent="0.3">
      <c r="A29" s="71"/>
      <c r="B29" s="35" t="s">
        <v>163</v>
      </c>
      <c r="C29" s="72" t="s">
        <v>164</v>
      </c>
      <c r="D29" s="66">
        <v>0</v>
      </c>
      <c r="E29" s="73"/>
      <c r="F29" s="73"/>
      <c r="G29" s="73"/>
      <c r="H29" s="73"/>
      <c r="I29" s="73"/>
      <c r="J29" s="73"/>
      <c r="K29" s="73"/>
      <c r="L29" s="73"/>
      <c r="M29" s="73"/>
      <c r="N29" s="91">
        <v>0</v>
      </c>
      <c r="O29" s="96"/>
      <c r="P29" s="96"/>
    </row>
    <row r="30" spans="1:16" s="14" customFormat="1" ht="15" customHeight="1" x14ac:dyDescent="0.3">
      <c r="A30" s="12" t="s">
        <v>124</v>
      </c>
      <c r="B30" s="11" t="s">
        <v>165</v>
      </c>
      <c r="C30" s="13" t="s">
        <v>166</v>
      </c>
      <c r="D30" s="66">
        <v>0</v>
      </c>
      <c r="E30" s="70"/>
      <c r="F30" s="70"/>
      <c r="G30" s="70"/>
      <c r="H30" s="70"/>
      <c r="I30" s="70"/>
      <c r="J30" s="70"/>
      <c r="K30" s="70"/>
      <c r="L30" s="70"/>
      <c r="M30" s="70"/>
      <c r="N30" s="93">
        <v>0</v>
      </c>
      <c r="O30" s="94"/>
      <c r="P30" s="94"/>
    </row>
    <row r="31" spans="1:16" s="14" customFormat="1" ht="15" customHeight="1" x14ac:dyDescent="0.3">
      <c r="A31" s="12" t="s">
        <v>139</v>
      </c>
      <c r="B31" s="11" t="s">
        <v>167</v>
      </c>
      <c r="C31" s="13" t="s">
        <v>168</v>
      </c>
      <c r="D31" s="66">
        <v>0</v>
      </c>
      <c r="E31" s="70"/>
      <c r="F31" s="70"/>
      <c r="G31" s="70"/>
      <c r="H31" s="70"/>
      <c r="I31" s="70"/>
      <c r="J31" s="70"/>
      <c r="K31" s="70"/>
      <c r="L31" s="70"/>
      <c r="M31" s="70"/>
      <c r="N31" s="93">
        <v>0</v>
      </c>
      <c r="O31" s="94"/>
      <c r="P31" s="94"/>
    </row>
    <row r="32" spans="1:16" s="14" customFormat="1" ht="15" customHeight="1" x14ac:dyDescent="0.3">
      <c r="A32" s="12" t="s">
        <v>148</v>
      </c>
      <c r="B32" s="11" t="s">
        <v>169</v>
      </c>
      <c r="C32" s="13" t="s">
        <v>170</v>
      </c>
      <c r="D32" s="66">
        <v>0</v>
      </c>
      <c r="E32" s="70"/>
      <c r="F32" s="70"/>
      <c r="G32" s="70"/>
      <c r="H32" s="70"/>
      <c r="I32" s="70"/>
      <c r="J32" s="70"/>
      <c r="K32" s="70"/>
      <c r="L32" s="70"/>
      <c r="M32" s="70"/>
      <c r="N32" s="93">
        <v>0</v>
      </c>
      <c r="O32" s="94"/>
      <c r="P32" s="94"/>
    </row>
    <row r="33" spans="1:16" s="16" customFormat="1" ht="15" customHeight="1" x14ac:dyDescent="0.35">
      <c r="A33" s="67" t="s">
        <v>171</v>
      </c>
      <c r="B33" s="34" t="s">
        <v>172</v>
      </c>
      <c r="C33" s="68" t="s">
        <v>173</v>
      </c>
      <c r="D33" s="66">
        <v>727.94000000002802</v>
      </c>
      <c r="E33" s="69">
        <v>0</v>
      </c>
      <c r="F33" s="69">
        <v>-26823.95</v>
      </c>
      <c r="G33" s="69">
        <v>0</v>
      </c>
      <c r="H33" s="69">
        <v>28805.75</v>
      </c>
      <c r="I33" s="69">
        <v>1.66</v>
      </c>
      <c r="J33" s="69">
        <v>21.17</v>
      </c>
      <c r="K33" s="69">
        <v>40.1</v>
      </c>
      <c r="L33" s="69">
        <v>1.62</v>
      </c>
      <c r="M33" s="69"/>
      <c r="N33" s="92"/>
      <c r="O33" s="97">
        <v>-1318.4099999999714</v>
      </c>
      <c r="P33" s="97"/>
    </row>
    <row r="34" spans="1:16" s="14" customFormat="1" ht="15" customHeight="1" x14ac:dyDescent="0.3">
      <c r="A34" s="12" t="s">
        <v>118</v>
      </c>
      <c r="B34" s="11" t="s">
        <v>174</v>
      </c>
      <c r="C34" s="13" t="s">
        <v>175</v>
      </c>
      <c r="D34" s="66">
        <v>1981.7999999999993</v>
      </c>
      <c r="E34" s="70"/>
      <c r="F34" s="82">
        <v>-26823.95</v>
      </c>
      <c r="G34" s="70"/>
      <c r="H34" s="82">
        <v>28805.75</v>
      </c>
      <c r="I34" s="70"/>
      <c r="J34" s="70"/>
      <c r="K34" s="70"/>
      <c r="L34" s="70"/>
      <c r="M34" s="70"/>
      <c r="N34" s="93"/>
      <c r="O34" s="94">
        <v>0</v>
      </c>
      <c r="P34" s="94"/>
    </row>
    <row r="35" spans="1:16" s="14" customFormat="1" ht="15" customHeight="1" x14ac:dyDescent="0.3">
      <c r="A35" s="12" t="s">
        <v>124</v>
      </c>
      <c r="B35" s="11" t="s">
        <v>176</v>
      </c>
      <c r="C35" s="13" t="s">
        <v>177</v>
      </c>
      <c r="D35" s="66">
        <v>0</v>
      </c>
      <c r="E35" s="70"/>
      <c r="F35" s="70"/>
      <c r="G35" s="70"/>
      <c r="H35" s="70"/>
      <c r="I35" s="70"/>
      <c r="J35" s="70"/>
      <c r="K35" s="70"/>
      <c r="L35" s="70"/>
      <c r="M35" s="70"/>
      <c r="N35" s="93"/>
      <c r="O35" s="94">
        <v>0</v>
      </c>
      <c r="P35" s="94"/>
    </row>
    <row r="36" spans="1:16" s="14" customFormat="1" ht="15" customHeight="1" x14ac:dyDescent="0.3">
      <c r="A36" s="12" t="s">
        <v>139</v>
      </c>
      <c r="B36" s="11" t="s">
        <v>178</v>
      </c>
      <c r="C36" s="13" t="s">
        <v>179</v>
      </c>
      <c r="D36" s="66">
        <v>-1253.8600000000001</v>
      </c>
      <c r="E36" s="70"/>
      <c r="F36" s="70"/>
      <c r="G36" s="70"/>
      <c r="H36" s="70"/>
      <c r="I36" s="70">
        <v>1.66</v>
      </c>
      <c r="J36" s="70">
        <v>21.17</v>
      </c>
      <c r="K36" s="70">
        <v>40.1</v>
      </c>
      <c r="L36" s="70">
        <v>1.62</v>
      </c>
      <c r="M36" s="70"/>
      <c r="N36" s="93"/>
      <c r="O36" s="94">
        <v>-1318.41</v>
      </c>
      <c r="P36" s="94"/>
    </row>
    <row r="37" spans="1:16" ht="15" customHeight="1" x14ac:dyDescent="0.3">
      <c r="A37" s="222"/>
      <c r="B37" s="223"/>
      <c r="C37" s="15"/>
      <c r="D37" s="85"/>
      <c r="E37" s="15"/>
      <c r="F37" s="15"/>
      <c r="G37" s="15"/>
      <c r="H37" s="15"/>
      <c r="I37" s="15"/>
      <c r="J37" s="222"/>
      <c r="K37" s="223"/>
      <c r="L37" s="223"/>
      <c r="N37" s="15"/>
    </row>
    <row r="38" spans="1:16" ht="15" customHeight="1" x14ac:dyDescent="0.3">
      <c r="A38" s="15"/>
      <c r="B38" s="15"/>
      <c r="C38" s="15"/>
      <c r="D38" s="88"/>
      <c r="E38" s="15"/>
      <c r="F38" s="15"/>
      <c r="G38" s="84"/>
      <c r="H38" s="15"/>
      <c r="I38" s="15"/>
      <c r="J38" s="222"/>
      <c r="K38" s="223"/>
      <c r="L38" s="223"/>
      <c r="N38" s="15"/>
    </row>
    <row r="39" spans="1:16" x14ac:dyDescent="0.3">
      <c r="D39" s="87"/>
      <c r="G39" s="87"/>
    </row>
    <row r="40" spans="1:16" x14ac:dyDescent="0.3">
      <c r="G40" s="86"/>
    </row>
    <row r="41" spans="1:16" x14ac:dyDescent="0.3">
      <c r="G41" s="87"/>
    </row>
  </sheetData>
  <mergeCells count="24">
    <mergeCell ref="A1:N1"/>
    <mergeCell ref="A2:N2"/>
    <mergeCell ref="H3:I3"/>
    <mergeCell ref="J3:K3"/>
    <mergeCell ref="L3:N3"/>
    <mergeCell ref="A37:B37"/>
    <mergeCell ref="J37:L37"/>
    <mergeCell ref="J38:L38"/>
    <mergeCell ref="F4:F5"/>
    <mergeCell ref="G4:G5"/>
    <mergeCell ref="H4:H5"/>
    <mergeCell ref="I4:I5"/>
    <mergeCell ref="J4:J5"/>
    <mergeCell ref="K4:K5"/>
    <mergeCell ref="A4:A5"/>
    <mergeCell ref="B4:B5"/>
    <mergeCell ref="C4:C5"/>
    <mergeCell ref="D4:D5"/>
    <mergeCell ref="E4:E5"/>
    <mergeCell ref="M4:M5"/>
    <mergeCell ref="O4:O5"/>
    <mergeCell ref="P4:P5"/>
    <mergeCell ref="L4:L5"/>
    <mergeCell ref="N4:N5"/>
  </mergeCells>
  <pageMargins left="0.2" right="0.2" top="0.5" bottom="0.25" header="0.3" footer="0.3"/>
  <pageSetup paperSize="9" scale="7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D12" sqref="D12"/>
    </sheetView>
  </sheetViews>
  <sheetFormatPr defaultColWidth="6.25" defaultRowHeight="15.5" x14ac:dyDescent="0.35"/>
  <cols>
    <col min="1" max="1" width="3.0625" style="108" customWidth="1"/>
    <col min="2" max="2" width="19.25" style="98" customWidth="1"/>
    <col min="3" max="3" width="8.625" style="109" customWidth="1"/>
    <col min="4" max="8" width="8.75" style="98" customWidth="1"/>
    <col min="9" max="16384" width="6.25" style="98"/>
  </cols>
  <sheetData>
    <row r="1" spans="1:8" x14ac:dyDescent="0.35">
      <c r="A1" s="233" t="s">
        <v>234</v>
      </c>
      <c r="B1" s="233"/>
      <c r="C1" s="233"/>
      <c r="D1" s="233"/>
      <c r="E1" s="233"/>
      <c r="F1" s="233"/>
      <c r="G1" s="233"/>
      <c r="H1" s="233"/>
    </row>
    <row r="2" spans="1:8" x14ac:dyDescent="0.35">
      <c r="A2" s="234" t="s">
        <v>292</v>
      </c>
      <c r="B2" s="234"/>
      <c r="C2" s="234"/>
      <c r="D2" s="234"/>
      <c r="E2" s="234"/>
      <c r="F2" s="234"/>
      <c r="G2" s="234"/>
      <c r="H2" s="234"/>
    </row>
    <row r="4" spans="1:8" x14ac:dyDescent="0.35">
      <c r="A4" s="235" t="s">
        <v>0</v>
      </c>
      <c r="B4" s="236" t="s">
        <v>235</v>
      </c>
      <c r="C4" s="237" t="s">
        <v>181</v>
      </c>
      <c r="D4" s="236" t="s">
        <v>236</v>
      </c>
      <c r="E4" s="236"/>
      <c r="F4" s="236"/>
      <c r="G4" s="236"/>
      <c r="H4" s="236"/>
    </row>
    <row r="5" spans="1:8" x14ac:dyDescent="0.35">
      <c r="A5" s="235"/>
      <c r="B5" s="236"/>
      <c r="C5" s="237"/>
      <c r="D5" s="99">
        <v>1</v>
      </c>
      <c r="E5" s="99">
        <v>2</v>
      </c>
      <c r="F5" s="99">
        <v>3</v>
      </c>
      <c r="G5" s="99">
        <v>4</v>
      </c>
      <c r="H5" s="99">
        <v>5</v>
      </c>
    </row>
    <row r="6" spans="1:8" x14ac:dyDescent="0.35">
      <c r="A6" s="100">
        <v>1</v>
      </c>
      <c r="B6" s="101" t="s">
        <v>237</v>
      </c>
      <c r="C6" s="102">
        <f>D6+E6+F6+G6+H6</f>
        <v>7587.1499999999978</v>
      </c>
      <c r="D6" s="102">
        <v>1922.849999999991</v>
      </c>
      <c r="E6" s="102">
        <v>75.200000000000017</v>
      </c>
      <c r="F6" s="102">
        <v>4813.2600000000075</v>
      </c>
      <c r="G6" s="102">
        <v>749.29999999999905</v>
      </c>
      <c r="H6" s="102">
        <v>26.54</v>
      </c>
    </row>
    <row r="7" spans="1:8" x14ac:dyDescent="0.35">
      <c r="A7" s="100">
        <v>2</v>
      </c>
      <c r="B7" s="103" t="s">
        <v>238</v>
      </c>
      <c r="C7" s="102">
        <f t="shared" ref="C7:C60" si="0">D7+E7+F7+G7+H7</f>
        <v>3220.769999999985</v>
      </c>
      <c r="D7" s="104"/>
      <c r="E7" s="104">
        <v>1415.2799999999831</v>
      </c>
      <c r="F7" s="104">
        <v>117.13</v>
      </c>
      <c r="G7" s="104">
        <v>74.299999999999969</v>
      </c>
      <c r="H7" s="104">
        <v>1614.060000000002</v>
      </c>
    </row>
    <row r="8" spans="1:8" x14ac:dyDescent="0.35">
      <c r="A8" s="100">
        <v>3</v>
      </c>
      <c r="B8" s="103" t="s">
        <v>239</v>
      </c>
      <c r="C8" s="102">
        <f t="shared" si="0"/>
        <v>34229.530000000013</v>
      </c>
      <c r="D8" s="104">
        <v>68.95</v>
      </c>
      <c r="E8" s="104">
        <v>5618.7300000000196</v>
      </c>
      <c r="F8" s="104">
        <v>18129.04</v>
      </c>
      <c r="G8" s="104">
        <v>9153.86</v>
      </c>
      <c r="H8" s="104">
        <v>1258.95</v>
      </c>
    </row>
    <row r="9" spans="1:8" x14ac:dyDescent="0.35">
      <c r="A9" s="100">
        <v>4</v>
      </c>
      <c r="B9" s="103" t="s">
        <v>240</v>
      </c>
      <c r="C9" s="102">
        <f t="shared" si="0"/>
        <v>516.4</v>
      </c>
      <c r="D9" s="104">
        <v>279.69</v>
      </c>
      <c r="E9" s="104">
        <v>0.44</v>
      </c>
      <c r="F9" s="104">
        <v>1.4</v>
      </c>
      <c r="G9" s="104">
        <v>18.36</v>
      </c>
      <c r="H9" s="104">
        <v>216.51000000000002</v>
      </c>
    </row>
    <row r="10" spans="1:8" x14ac:dyDescent="0.35">
      <c r="A10" s="100">
        <v>5</v>
      </c>
      <c r="B10" s="103" t="s">
        <v>241</v>
      </c>
      <c r="C10" s="102">
        <f t="shared" si="0"/>
        <v>12.189999999999998</v>
      </c>
      <c r="D10" s="104">
        <v>12.189999999999998</v>
      </c>
      <c r="E10" s="104"/>
      <c r="F10" s="104"/>
      <c r="G10" s="104"/>
      <c r="H10" s="104">
        <v>0</v>
      </c>
    </row>
    <row r="11" spans="1:8" x14ac:dyDescent="0.35">
      <c r="A11" s="100">
        <v>6</v>
      </c>
      <c r="B11" s="103" t="s">
        <v>242</v>
      </c>
      <c r="C11" s="102">
        <f t="shared" si="0"/>
        <v>96.88000000000001</v>
      </c>
      <c r="D11" s="104">
        <v>68.78</v>
      </c>
      <c r="E11" s="104">
        <v>10.37</v>
      </c>
      <c r="F11" s="104">
        <v>1.3900000000000001</v>
      </c>
      <c r="G11" s="104"/>
      <c r="H11" s="104">
        <v>16.34</v>
      </c>
    </row>
    <row r="12" spans="1:8" x14ac:dyDescent="0.35">
      <c r="A12" s="100">
        <v>7</v>
      </c>
      <c r="B12" s="103" t="s">
        <v>243</v>
      </c>
      <c r="C12" s="102">
        <f t="shared" si="0"/>
        <v>587.99</v>
      </c>
      <c r="D12" s="104">
        <v>437.71</v>
      </c>
      <c r="E12" s="104">
        <v>22.290000000000003</v>
      </c>
      <c r="F12" s="104">
        <v>10.68</v>
      </c>
      <c r="G12" s="104">
        <v>113.96000000000002</v>
      </c>
      <c r="H12" s="104">
        <v>3.35</v>
      </c>
    </row>
    <row r="13" spans="1:8" x14ac:dyDescent="0.35">
      <c r="A13" s="100">
        <v>8</v>
      </c>
      <c r="B13" s="103" t="s">
        <v>244</v>
      </c>
      <c r="C13" s="102">
        <f t="shared" si="0"/>
        <v>0.06</v>
      </c>
      <c r="D13" s="104">
        <v>0.06</v>
      </c>
      <c r="E13" s="104"/>
      <c r="F13" s="104"/>
      <c r="G13" s="104"/>
      <c r="H13" s="104">
        <v>0</v>
      </c>
    </row>
    <row r="14" spans="1:8" x14ac:dyDescent="0.35">
      <c r="A14" s="100">
        <v>9</v>
      </c>
      <c r="B14" s="103" t="s">
        <v>245</v>
      </c>
      <c r="C14" s="102">
        <f t="shared" si="0"/>
        <v>268.11</v>
      </c>
      <c r="D14" s="104">
        <v>48.220000000000013</v>
      </c>
      <c r="E14" s="104"/>
      <c r="F14" s="104">
        <v>4.91</v>
      </c>
      <c r="G14" s="104"/>
      <c r="H14" s="104">
        <v>214.98</v>
      </c>
    </row>
    <row r="15" spans="1:8" x14ac:dyDescent="0.35">
      <c r="A15" s="100">
        <v>10</v>
      </c>
      <c r="B15" s="103" t="s">
        <v>246</v>
      </c>
      <c r="C15" s="102">
        <f t="shared" si="0"/>
        <v>321.78999999999985</v>
      </c>
      <c r="D15" s="104">
        <v>142.70999999999995</v>
      </c>
      <c r="E15" s="104"/>
      <c r="F15" s="104"/>
      <c r="G15" s="104"/>
      <c r="H15" s="104">
        <v>179.0799999999999</v>
      </c>
    </row>
    <row r="16" spans="1:8" x14ac:dyDescent="0.35">
      <c r="A16" s="100">
        <v>11</v>
      </c>
      <c r="B16" s="103" t="s">
        <v>247</v>
      </c>
      <c r="C16" s="102">
        <f t="shared" si="0"/>
        <v>16996.739999999998</v>
      </c>
      <c r="D16" s="104">
        <v>2317.4099999999899</v>
      </c>
      <c r="E16" s="104">
        <v>518.99999999999977</v>
      </c>
      <c r="F16" s="104">
        <v>1047.9499999999998</v>
      </c>
      <c r="G16" s="104">
        <v>5988.9030000000093</v>
      </c>
      <c r="H16" s="104">
        <v>7123.4769999999999</v>
      </c>
    </row>
    <row r="17" spans="1:8" x14ac:dyDescent="0.35">
      <c r="A17" s="100">
        <v>12</v>
      </c>
      <c r="B17" s="103" t="s">
        <v>248</v>
      </c>
      <c r="C17" s="102">
        <f t="shared" si="0"/>
        <v>4.0200000000000005</v>
      </c>
      <c r="D17" s="104">
        <v>4.0200000000000005</v>
      </c>
      <c r="E17" s="104"/>
      <c r="F17" s="104"/>
      <c r="G17" s="104"/>
      <c r="H17" s="104">
        <v>0</v>
      </c>
    </row>
    <row r="18" spans="1:8" x14ac:dyDescent="0.35">
      <c r="A18" s="100">
        <v>13</v>
      </c>
      <c r="B18" s="103" t="s">
        <v>249</v>
      </c>
      <c r="C18" s="102">
        <f t="shared" si="0"/>
        <v>8.6499999999999986</v>
      </c>
      <c r="D18" s="104">
        <v>4.6399999999999997</v>
      </c>
      <c r="E18" s="104"/>
      <c r="F18" s="104">
        <v>4.01</v>
      </c>
      <c r="G18" s="104"/>
      <c r="H18" s="104">
        <v>0</v>
      </c>
    </row>
    <row r="19" spans="1:8" x14ac:dyDescent="0.35">
      <c r="A19" s="100">
        <v>14</v>
      </c>
      <c r="B19" s="103" t="s">
        <v>250</v>
      </c>
      <c r="C19" s="102">
        <f t="shared" si="0"/>
        <v>23.21</v>
      </c>
      <c r="D19" s="104">
        <v>17.77</v>
      </c>
      <c r="E19" s="104">
        <v>0</v>
      </c>
      <c r="F19" s="104">
        <v>3.0200000000000005</v>
      </c>
      <c r="G19" s="104">
        <v>2.42</v>
      </c>
      <c r="H19" s="104">
        <v>0</v>
      </c>
    </row>
    <row r="20" spans="1:8" x14ac:dyDescent="0.35">
      <c r="A20" s="100">
        <v>15</v>
      </c>
      <c r="B20" s="103" t="s">
        <v>251</v>
      </c>
      <c r="C20" s="102">
        <f t="shared" si="0"/>
        <v>292.87999999999982</v>
      </c>
      <c r="D20" s="103">
        <v>292.87999999999982</v>
      </c>
      <c r="E20" s="105"/>
      <c r="F20" s="103"/>
      <c r="G20" s="103"/>
      <c r="H20" s="103"/>
    </row>
    <row r="21" spans="1:8" x14ac:dyDescent="0.35">
      <c r="A21" s="100">
        <v>16</v>
      </c>
      <c r="B21" s="103" t="s">
        <v>252</v>
      </c>
      <c r="C21" s="102">
        <f t="shared" si="0"/>
        <v>75.220000000000013</v>
      </c>
      <c r="D21" s="103"/>
      <c r="E21" s="103"/>
      <c r="F21" s="103"/>
      <c r="G21" s="103">
        <v>67.698000000000008</v>
      </c>
      <c r="H21" s="103">
        <v>7.522000000000002</v>
      </c>
    </row>
    <row r="22" spans="1:8" x14ac:dyDescent="0.35">
      <c r="A22" s="100">
        <v>17</v>
      </c>
      <c r="B22" s="103" t="s">
        <v>253</v>
      </c>
      <c r="C22" s="102">
        <f t="shared" si="0"/>
        <v>2326.7100000000009</v>
      </c>
      <c r="D22" s="103"/>
      <c r="E22" s="103"/>
      <c r="F22" s="103"/>
      <c r="G22" s="103">
        <v>2094.0390000000007</v>
      </c>
      <c r="H22" s="103">
        <v>232.67100000000005</v>
      </c>
    </row>
    <row r="23" spans="1:8" x14ac:dyDescent="0.35">
      <c r="A23" s="100">
        <v>18</v>
      </c>
      <c r="B23" s="103" t="s">
        <v>254</v>
      </c>
      <c r="C23" s="102">
        <f t="shared" si="0"/>
        <v>263.90000000000003</v>
      </c>
      <c r="D23" s="103"/>
      <c r="E23" s="103"/>
      <c r="F23" s="103"/>
      <c r="G23" s="103">
        <v>237.51000000000002</v>
      </c>
      <c r="H23" s="103">
        <v>26.390000000000004</v>
      </c>
    </row>
    <row r="24" spans="1:8" x14ac:dyDescent="0.35">
      <c r="A24" s="100">
        <v>19</v>
      </c>
      <c r="B24" s="103" t="s">
        <v>255</v>
      </c>
      <c r="C24" s="102">
        <f t="shared" si="0"/>
        <v>30.479999999999997</v>
      </c>
      <c r="D24" s="103"/>
      <c r="E24" s="103"/>
      <c r="F24" s="103"/>
      <c r="G24" s="103">
        <v>27.431999999999995</v>
      </c>
      <c r="H24" s="103">
        <v>3.048</v>
      </c>
    </row>
    <row r="25" spans="1:8" x14ac:dyDescent="0.35">
      <c r="A25" s="100">
        <v>20</v>
      </c>
      <c r="B25" s="103" t="s">
        <v>256</v>
      </c>
      <c r="C25" s="102">
        <f t="shared" si="0"/>
        <v>72817.00999999998</v>
      </c>
      <c r="D25" s="103">
        <v>42981.119999999995</v>
      </c>
      <c r="E25" s="103">
        <v>24637.21</v>
      </c>
      <c r="F25" s="103">
        <v>4008.8399999999997</v>
      </c>
      <c r="G25" s="103">
        <v>1028.98</v>
      </c>
      <c r="H25" s="103">
        <v>160.86000000000007</v>
      </c>
    </row>
    <row r="26" spans="1:8" x14ac:dyDescent="0.35">
      <c r="A26" s="100">
        <v>21</v>
      </c>
      <c r="B26" s="103" t="s">
        <v>257</v>
      </c>
      <c r="C26" s="102">
        <f t="shared" si="0"/>
        <v>2.4900000000000002</v>
      </c>
      <c r="D26" s="103"/>
      <c r="E26" s="103"/>
      <c r="F26" s="103">
        <v>2.4900000000000002</v>
      </c>
      <c r="G26" s="103">
        <v>0</v>
      </c>
      <c r="H26" s="103">
        <v>0</v>
      </c>
    </row>
    <row r="27" spans="1:8" x14ac:dyDescent="0.35">
      <c r="A27" s="100">
        <v>22</v>
      </c>
      <c r="B27" s="103" t="s">
        <v>258</v>
      </c>
      <c r="C27" s="102">
        <f t="shared" si="0"/>
        <v>70815</v>
      </c>
      <c r="D27" s="103">
        <v>43637</v>
      </c>
      <c r="E27" s="103">
        <v>12262</v>
      </c>
      <c r="F27" s="103">
        <v>14916</v>
      </c>
      <c r="G27" s="103">
        <v>0</v>
      </c>
      <c r="H27" s="103">
        <v>0</v>
      </c>
    </row>
    <row r="28" spans="1:8" x14ac:dyDescent="0.35">
      <c r="A28" s="100">
        <v>23</v>
      </c>
      <c r="B28" s="103" t="s">
        <v>259</v>
      </c>
      <c r="C28" s="102">
        <f t="shared" si="0"/>
        <v>435.00000000000011</v>
      </c>
      <c r="D28" s="103"/>
      <c r="E28" s="103"/>
      <c r="F28" s="103">
        <v>435.00000000000011</v>
      </c>
      <c r="G28" s="103">
        <v>0</v>
      </c>
      <c r="H28" s="103">
        <v>0</v>
      </c>
    </row>
    <row r="29" spans="1:8" x14ac:dyDescent="0.35">
      <c r="A29" s="100">
        <v>24</v>
      </c>
      <c r="B29" s="103" t="s">
        <v>260</v>
      </c>
      <c r="C29" s="102">
        <f t="shared" si="0"/>
        <v>129.05000000000001</v>
      </c>
      <c r="D29" s="103"/>
      <c r="E29" s="103"/>
      <c r="F29" s="103">
        <v>129.05000000000001</v>
      </c>
      <c r="G29" s="103">
        <v>0</v>
      </c>
      <c r="H29" s="103">
        <v>0</v>
      </c>
    </row>
    <row r="30" spans="1:8" x14ac:dyDescent="0.35">
      <c r="A30" s="100">
        <v>25</v>
      </c>
      <c r="B30" s="103" t="s">
        <v>261</v>
      </c>
      <c r="C30" s="102">
        <f t="shared" si="0"/>
        <v>1.56</v>
      </c>
      <c r="D30" s="103"/>
      <c r="E30" s="103"/>
      <c r="F30" s="103">
        <v>1.56</v>
      </c>
      <c r="G30" s="103">
        <v>0</v>
      </c>
      <c r="H30" s="103">
        <v>0</v>
      </c>
    </row>
    <row r="31" spans="1:8" x14ac:dyDescent="0.35">
      <c r="A31" s="100">
        <v>26</v>
      </c>
      <c r="B31" s="103" t="s">
        <v>262</v>
      </c>
      <c r="C31" s="102">
        <f t="shared" si="0"/>
        <v>1799.5900000000001</v>
      </c>
      <c r="D31" s="103"/>
      <c r="E31" s="103"/>
      <c r="F31" s="103">
        <v>1799.5900000000001</v>
      </c>
      <c r="G31" s="103">
        <v>0</v>
      </c>
      <c r="H31" s="103">
        <v>0</v>
      </c>
    </row>
    <row r="32" spans="1:8" x14ac:dyDescent="0.35">
      <c r="A32" s="100">
        <v>27</v>
      </c>
      <c r="B32" s="103" t="s">
        <v>263</v>
      </c>
      <c r="C32" s="102">
        <f t="shared" si="0"/>
        <v>24.52</v>
      </c>
      <c r="D32" s="103"/>
      <c r="E32" s="103"/>
      <c r="F32" s="103">
        <v>24.52</v>
      </c>
      <c r="G32" s="103">
        <v>0</v>
      </c>
      <c r="H32" s="103">
        <v>0</v>
      </c>
    </row>
    <row r="33" spans="1:8" x14ac:dyDescent="0.35">
      <c r="A33" s="100">
        <v>28</v>
      </c>
      <c r="B33" s="103" t="s">
        <v>264</v>
      </c>
      <c r="C33" s="102">
        <f t="shared" si="0"/>
        <v>5.15</v>
      </c>
      <c r="D33" s="103"/>
      <c r="E33" s="103"/>
      <c r="F33" s="103">
        <v>5.15</v>
      </c>
      <c r="G33" s="103">
        <v>0</v>
      </c>
      <c r="H33" s="103">
        <v>0</v>
      </c>
    </row>
    <row r="34" spans="1:8" x14ac:dyDescent="0.35">
      <c r="A34" s="100">
        <v>29</v>
      </c>
      <c r="B34" s="103" t="s">
        <v>265</v>
      </c>
      <c r="C34" s="102">
        <f t="shared" si="0"/>
        <v>37.81</v>
      </c>
      <c r="D34" s="103"/>
      <c r="E34" s="103"/>
      <c r="F34" s="103"/>
      <c r="G34" s="103">
        <v>34.029000000000003</v>
      </c>
      <c r="H34" s="103">
        <v>3.7810000000000006</v>
      </c>
    </row>
    <row r="35" spans="1:8" x14ac:dyDescent="0.35">
      <c r="A35" s="100">
        <v>30</v>
      </c>
      <c r="B35" s="103" t="s">
        <v>266</v>
      </c>
      <c r="C35" s="102">
        <f t="shared" si="0"/>
        <v>16.899999999999999</v>
      </c>
      <c r="D35" s="103"/>
      <c r="E35" s="103"/>
      <c r="F35" s="103"/>
      <c r="G35" s="103">
        <v>15.209999999999999</v>
      </c>
      <c r="H35" s="103">
        <v>1.69</v>
      </c>
    </row>
    <row r="36" spans="1:8" x14ac:dyDescent="0.35">
      <c r="A36" s="100">
        <v>31</v>
      </c>
      <c r="B36" s="103" t="s">
        <v>267</v>
      </c>
      <c r="C36" s="102">
        <f t="shared" si="0"/>
        <v>310.59000000000003</v>
      </c>
      <c r="D36" s="103"/>
      <c r="E36" s="103"/>
      <c r="F36" s="103"/>
      <c r="G36" s="103">
        <v>279.53100000000001</v>
      </c>
      <c r="H36" s="103">
        <v>31.059000000000005</v>
      </c>
    </row>
    <row r="37" spans="1:8" x14ac:dyDescent="0.35">
      <c r="A37" s="100">
        <v>32</v>
      </c>
      <c r="B37" s="103" t="s">
        <v>268</v>
      </c>
      <c r="C37" s="102">
        <f t="shared" si="0"/>
        <v>2354.59</v>
      </c>
      <c r="D37" s="103"/>
      <c r="E37" s="103"/>
      <c r="F37" s="103"/>
      <c r="G37" s="103">
        <v>2119.1310000000003</v>
      </c>
      <c r="H37" s="103">
        <v>235.45900000000003</v>
      </c>
    </row>
    <row r="38" spans="1:8" x14ac:dyDescent="0.35">
      <c r="A38" s="100">
        <v>33</v>
      </c>
      <c r="B38" s="103" t="s">
        <v>269</v>
      </c>
      <c r="C38" s="102">
        <f t="shared" si="0"/>
        <v>31.769999999999996</v>
      </c>
      <c r="D38" s="103"/>
      <c r="E38" s="103"/>
      <c r="F38" s="103"/>
      <c r="G38" s="103">
        <v>28.592999999999996</v>
      </c>
      <c r="H38" s="103">
        <v>3.1769999999999996</v>
      </c>
    </row>
    <row r="39" spans="1:8" x14ac:dyDescent="0.35">
      <c r="A39" s="100">
        <v>34</v>
      </c>
      <c r="B39" s="103" t="s">
        <v>270</v>
      </c>
      <c r="C39" s="102">
        <f t="shared" si="0"/>
        <v>128.21</v>
      </c>
      <c r="D39" s="103"/>
      <c r="E39" s="103"/>
      <c r="F39" s="103"/>
      <c r="G39" s="103">
        <v>115.38900000000001</v>
      </c>
      <c r="H39" s="103">
        <v>12.821000000000002</v>
      </c>
    </row>
    <row r="40" spans="1:8" x14ac:dyDescent="0.35">
      <c r="A40" s="100">
        <v>35</v>
      </c>
      <c r="B40" s="103" t="s">
        <v>271</v>
      </c>
      <c r="C40" s="102">
        <f t="shared" si="0"/>
        <v>565.59</v>
      </c>
      <c r="D40" s="103"/>
      <c r="E40" s="103"/>
      <c r="F40" s="103"/>
      <c r="G40" s="103">
        <v>509.03100000000001</v>
      </c>
      <c r="H40" s="103">
        <v>56.559000000000005</v>
      </c>
    </row>
    <row r="41" spans="1:8" x14ac:dyDescent="0.35">
      <c r="A41" s="100">
        <v>36</v>
      </c>
      <c r="B41" s="103" t="s">
        <v>272</v>
      </c>
      <c r="C41" s="102">
        <f t="shared" si="0"/>
        <v>15.83</v>
      </c>
      <c r="D41" s="103"/>
      <c r="E41" s="103"/>
      <c r="F41" s="103"/>
      <c r="G41" s="103">
        <v>14.247</v>
      </c>
      <c r="H41" s="103">
        <v>1.5830000000000002</v>
      </c>
    </row>
    <row r="42" spans="1:8" x14ac:dyDescent="0.35">
      <c r="A42" s="100">
        <v>37</v>
      </c>
      <c r="B42" s="103" t="s">
        <v>273</v>
      </c>
      <c r="C42" s="102">
        <f t="shared" si="0"/>
        <v>68.740000000000009</v>
      </c>
      <c r="D42" s="103"/>
      <c r="E42" s="103"/>
      <c r="F42" s="103"/>
      <c r="G42" s="103">
        <v>61.866000000000007</v>
      </c>
      <c r="H42" s="103">
        <v>6.8740000000000014</v>
      </c>
    </row>
    <row r="43" spans="1:8" x14ac:dyDescent="0.35">
      <c r="A43" s="100">
        <v>38</v>
      </c>
      <c r="B43" s="103" t="s">
        <v>274</v>
      </c>
      <c r="C43" s="102">
        <f t="shared" si="0"/>
        <v>105.97000000000001</v>
      </c>
      <c r="D43" s="103"/>
      <c r="E43" s="103"/>
      <c r="F43" s="103">
        <v>105.97000000000001</v>
      </c>
      <c r="G43" s="103">
        <v>0</v>
      </c>
      <c r="H43" s="103">
        <v>0</v>
      </c>
    </row>
    <row r="44" spans="1:8" x14ac:dyDescent="0.35">
      <c r="A44" s="100">
        <v>39</v>
      </c>
      <c r="B44" s="103" t="s">
        <v>275</v>
      </c>
      <c r="C44" s="102">
        <f t="shared" si="0"/>
        <v>566.42000000000007</v>
      </c>
      <c r="D44" s="103">
        <v>324.17</v>
      </c>
      <c r="E44" s="103">
        <v>0</v>
      </c>
      <c r="F44" s="103">
        <v>32.119999999999997</v>
      </c>
      <c r="G44" s="103">
        <v>173.02000000000004</v>
      </c>
      <c r="H44" s="103">
        <v>37.110000000000007</v>
      </c>
    </row>
    <row r="45" spans="1:8" x14ac:dyDescent="0.35">
      <c r="A45" s="100">
        <v>40</v>
      </c>
      <c r="B45" s="103" t="s">
        <v>276</v>
      </c>
      <c r="C45" s="102">
        <f t="shared" si="0"/>
        <v>142.15</v>
      </c>
      <c r="D45" s="103"/>
      <c r="E45" s="103"/>
      <c r="F45" s="103">
        <v>142.15</v>
      </c>
      <c r="G45" s="103">
        <v>0</v>
      </c>
      <c r="H45" s="103">
        <v>0</v>
      </c>
    </row>
    <row r="46" spans="1:8" x14ac:dyDescent="0.35">
      <c r="A46" s="100">
        <v>41</v>
      </c>
      <c r="B46" s="103" t="s">
        <v>277</v>
      </c>
      <c r="C46" s="102">
        <f t="shared" si="0"/>
        <v>249.47000000000006</v>
      </c>
      <c r="D46" s="103"/>
      <c r="E46" s="103"/>
      <c r="F46" s="103">
        <v>249.47000000000006</v>
      </c>
      <c r="G46" s="103">
        <v>0</v>
      </c>
      <c r="H46" s="103">
        <v>0</v>
      </c>
    </row>
    <row r="47" spans="1:8" x14ac:dyDescent="0.35">
      <c r="A47" s="100">
        <v>42</v>
      </c>
      <c r="B47" s="103" t="s">
        <v>278</v>
      </c>
      <c r="C47" s="102">
        <f t="shared" si="0"/>
        <v>2577.2399999999852</v>
      </c>
      <c r="D47" s="103"/>
      <c r="E47" s="103"/>
      <c r="F47" s="103">
        <v>2577.2399999999852</v>
      </c>
      <c r="G47" s="103">
        <v>0</v>
      </c>
      <c r="H47" s="103">
        <v>0</v>
      </c>
    </row>
    <row r="48" spans="1:8" x14ac:dyDescent="0.35">
      <c r="A48" s="100">
        <v>43</v>
      </c>
      <c r="B48" s="103" t="s">
        <v>279</v>
      </c>
      <c r="C48" s="102">
        <f t="shared" si="0"/>
        <v>198.66000000000011</v>
      </c>
      <c r="D48" s="103"/>
      <c r="E48" s="103"/>
      <c r="F48" s="103">
        <v>198.66000000000011</v>
      </c>
      <c r="G48" s="103">
        <v>0</v>
      </c>
      <c r="H48" s="103">
        <v>0</v>
      </c>
    </row>
    <row r="49" spans="1:8" x14ac:dyDescent="0.35">
      <c r="A49" s="100">
        <v>44</v>
      </c>
      <c r="B49" s="103" t="s">
        <v>280</v>
      </c>
      <c r="C49" s="102">
        <f t="shared" si="0"/>
        <v>7.56</v>
      </c>
      <c r="D49" s="103"/>
      <c r="E49" s="103"/>
      <c r="F49" s="103">
        <v>7.56</v>
      </c>
      <c r="G49" s="103">
        <v>0</v>
      </c>
      <c r="H49" s="103">
        <v>0</v>
      </c>
    </row>
    <row r="50" spans="1:8" x14ac:dyDescent="0.35">
      <c r="A50" s="100">
        <v>45</v>
      </c>
      <c r="B50" s="103" t="s">
        <v>281</v>
      </c>
      <c r="C50" s="102">
        <f t="shared" si="0"/>
        <v>5.9399999999999995</v>
      </c>
      <c r="D50" s="103"/>
      <c r="E50" s="103"/>
      <c r="F50" s="103">
        <v>5.9399999999999995</v>
      </c>
      <c r="G50" s="103">
        <v>0</v>
      </c>
      <c r="H50" s="103">
        <v>0</v>
      </c>
    </row>
    <row r="51" spans="1:8" x14ac:dyDescent="0.35">
      <c r="A51" s="100">
        <v>46</v>
      </c>
      <c r="B51" s="103" t="s">
        <v>282</v>
      </c>
      <c r="C51" s="102">
        <f t="shared" si="0"/>
        <v>198.22999999999996</v>
      </c>
      <c r="D51" s="103">
        <v>21.189999999999998</v>
      </c>
      <c r="E51" s="103">
        <v>0</v>
      </c>
      <c r="F51" s="103">
        <v>10.969999999999999</v>
      </c>
      <c r="G51" s="103">
        <v>149.21999999999997</v>
      </c>
      <c r="H51" s="103">
        <v>16.849999999999994</v>
      </c>
    </row>
    <row r="52" spans="1:8" x14ac:dyDescent="0.35">
      <c r="A52" s="100">
        <v>47</v>
      </c>
      <c r="B52" s="103" t="s">
        <v>283</v>
      </c>
      <c r="C52" s="102">
        <f t="shared" si="0"/>
        <v>37.869999999999997</v>
      </c>
      <c r="D52" s="103"/>
      <c r="E52" s="103"/>
      <c r="F52" s="103"/>
      <c r="G52" s="103">
        <v>34.082999999999998</v>
      </c>
      <c r="H52" s="103">
        <v>3.7869999999999999</v>
      </c>
    </row>
    <row r="53" spans="1:8" x14ac:dyDescent="0.35">
      <c r="A53" s="100">
        <v>48</v>
      </c>
      <c r="B53" s="103" t="s">
        <v>284</v>
      </c>
      <c r="C53" s="102">
        <f t="shared" si="0"/>
        <v>1047.29</v>
      </c>
      <c r="D53" s="103"/>
      <c r="E53" s="103"/>
      <c r="F53" s="103"/>
      <c r="G53" s="103">
        <v>942.56099999999992</v>
      </c>
      <c r="H53" s="103">
        <v>104.729</v>
      </c>
    </row>
    <row r="54" spans="1:8" x14ac:dyDescent="0.35">
      <c r="A54" s="100">
        <v>49</v>
      </c>
      <c r="B54" s="103" t="s">
        <v>285</v>
      </c>
      <c r="C54" s="102">
        <f t="shared" si="0"/>
        <v>38.06</v>
      </c>
      <c r="D54" s="103"/>
      <c r="E54" s="103"/>
      <c r="F54" s="103"/>
      <c r="G54" s="103">
        <v>34.254000000000005</v>
      </c>
      <c r="H54" s="103">
        <v>3.8060000000000005</v>
      </c>
    </row>
    <row r="55" spans="1:8" x14ac:dyDescent="0.35">
      <c r="A55" s="100">
        <v>50</v>
      </c>
      <c r="B55" s="103" t="s">
        <v>286</v>
      </c>
      <c r="C55" s="102">
        <f t="shared" si="0"/>
        <v>137.16000000000003</v>
      </c>
      <c r="D55" s="103"/>
      <c r="E55" s="103"/>
      <c r="F55" s="103"/>
      <c r="G55" s="103">
        <v>123.44400000000002</v>
      </c>
      <c r="H55" s="103">
        <v>13.716000000000003</v>
      </c>
    </row>
    <row r="56" spans="1:8" x14ac:dyDescent="0.35">
      <c r="A56" s="100">
        <v>51</v>
      </c>
      <c r="B56" s="103" t="s">
        <v>287</v>
      </c>
      <c r="C56" s="102">
        <f t="shared" si="0"/>
        <v>44.870000000000005</v>
      </c>
      <c r="D56" s="103"/>
      <c r="E56" s="103"/>
      <c r="F56" s="103"/>
      <c r="G56" s="103">
        <v>40.383000000000003</v>
      </c>
      <c r="H56" s="103">
        <v>4.487000000000001</v>
      </c>
    </row>
    <row r="57" spans="1:8" x14ac:dyDescent="0.35">
      <c r="A57" s="100">
        <v>52</v>
      </c>
      <c r="B57" s="103" t="s">
        <v>288</v>
      </c>
      <c r="C57" s="102">
        <f t="shared" si="0"/>
        <v>47.199999999999996</v>
      </c>
      <c r="D57" s="103">
        <v>3.1</v>
      </c>
      <c r="E57" s="103">
        <v>0</v>
      </c>
      <c r="F57" s="103">
        <v>12.399999999999999</v>
      </c>
      <c r="G57" s="103">
        <v>26.924999999999997</v>
      </c>
      <c r="H57" s="103">
        <v>4.7749999999999995</v>
      </c>
    </row>
    <row r="58" spans="1:8" x14ac:dyDescent="0.35">
      <c r="A58" s="100">
        <v>53</v>
      </c>
      <c r="B58" s="103" t="s">
        <v>289</v>
      </c>
      <c r="C58" s="102">
        <f t="shared" si="0"/>
        <v>5.5600000000000005</v>
      </c>
      <c r="D58" s="103"/>
      <c r="E58" s="103"/>
      <c r="F58" s="103"/>
      <c r="G58" s="103">
        <v>5.0040000000000004</v>
      </c>
      <c r="H58" s="103">
        <v>0.55600000000000005</v>
      </c>
    </row>
    <row r="59" spans="1:8" x14ac:dyDescent="0.35">
      <c r="A59" s="100">
        <v>54</v>
      </c>
      <c r="B59" s="103" t="s">
        <v>290</v>
      </c>
      <c r="C59" s="102">
        <f t="shared" si="0"/>
        <v>3.12</v>
      </c>
      <c r="D59" s="103"/>
      <c r="E59" s="103"/>
      <c r="F59" s="103"/>
      <c r="G59" s="103">
        <v>2.8079999999999998</v>
      </c>
      <c r="H59" s="103">
        <v>0.31200000000000006</v>
      </c>
    </row>
    <row r="60" spans="1:8" x14ac:dyDescent="0.35">
      <c r="A60" s="100">
        <v>55</v>
      </c>
      <c r="B60" s="103" t="s">
        <v>291</v>
      </c>
      <c r="C60" s="102">
        <f t="shared" si="0"/>
        <v>19.680000000000003</v>
      </c>
      <c r="D60" s="103"/>
      <c r="E60" s="103"/>
      <c r="F60" s="103"/>
      <c r="G60" s="103">
        <v>17.712000000000003</v>
      </c>
      <c r="H60" s="103">
        <v>1.9680000000000004</v>
      </c>
    </row>
    <row r="61" spans="1:8" s="107" customFormat="1" ht="15" x14ac:dyDescent="0.3">
      <c r="A61" s="232" t="s">
        <v>181</v>
      </c>
      <c r="B61" s="232"/>
      <c r="C61" s="106">
        <f>SUM(C6:C60)</f>
        <v>221854.52999999985</v>
      </c>
      <c r="D61" s="106">
        <f t="shared" ref="D61:H61" si="1">SUM(D6:D60)</f>
        <v>92584.459999999977</v>
      </c>
      <c r="E61" s="106">
        <f t="shared" si="1"/>
        <v>44560.520000000004</v>
      </c>
      <c r="F61" s="106">
        <f t="shared" si="1"/>
        <v>48797.47</v>
      </c>
      <c r="G61" s="106">
        <f t="shared" si="1"/>
        <v>24283.203000000012</v>
      </c>
      <c r="H61" s="106">
        <f t="shared" si="1"/>
        <v>11628.877000000006</v>
      </c>
    </row>
    <row r="62" spans="1:8" x14ac:dyDescent="0.35">
      <c r="D62" s="110"/>
      <c r="E62" s="110"/>
      <c r="F62" s="110"/>
      <c r="G62" s="110"/>
      <c r="H62" s="110"/>
    </row>
    <row r="64" spans="1:8" x14ac:dyDescent="0.35">
      <c r="C64" s="109">
        <f>C61-'bieu 2a'!F12</f>
        <v>0</v>
      </c>
    </row>
    <row r="65" spans="4:8" x14ac:dyDescent="0.35">
      <c r="D65" s="110"/>
      <c r="E65" s="110"/>
      <c r="F65" s="110"/>
      <c r="G65" s="110"/>
      <c r="H65" s="110"/>
    </row>
  </sheetData>
  <mergeCells count="7">
    <mergeCell ref="A61:B61"/>
    <mergeCell ref="A1:H1"/>
    <mergeCell ref="A2:H2"/>
    <mergeCell ref="A4:A5"/>
    <mergeCell ref="B4:B5"/>
    <mergeCell ref="C4:C5"/>
    <mergeCell ref="D4:H4"/>
  </mergeCells>
  <conditionalFormatting sqref="B3:B60 B62:B1048576">
    <cfRule type="duplicateValues" dxfId="0" priority="1"/>
  </conditionalFormatting>
  <pageMargins left="0.7" right="0.7" top="0.75" bottom="0.75" header="0.3" footer="0.3"/>
  <pageSetup paperSize="9" scale="8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bieu 2a</vt:lpstr>
      <vt:lpstr>bieu 3</vt:lpstr>
      <vt:lpstr>bieu 4</vt:lpstr>
      <vt:lpstr>bieu 5</vt:lpstr>
      <vt:lpstr>bieu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kiem</dc:creator>
  <cp:lastModifiedBy>admin</cp:lastModifiedBy>
  <cp:lastPrinted>2026-04-03T02:12:04Z</cp:lastPrinted>
  <dcterms:created xsi:type="dcterms:W3CDTF">2025-08-16T02:09:18Z</dcterms:created>
  <dcterms:modified xsi:type="dcterms:W3CDTF">2026-04-03T02:12:07Z</dcterms:modified>
</cp:coreProperties>
</file>